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9805" sheetId="1" r:id="rId1"/>
  </sheets>
  <definedNames>
    <definedName name="_xlnm.Print_Titles" localSheetId="0">'9805'!$1:$6</definedName>
  </definedNames>
  <calcPr fullCalcOnLoad="1"/>
</workbook>
</file>

<file path=xl/sharedStrings.xml><?xml version="1.0" encoding="utf-8"?>
<sst xmlns="http://schemas.openxmlformats.org/spreadsheetml/2006/main" count="114" uniqueCount="82">
  <si>
    <t>計畫名稱</t>
  </si>
  <si>
    <t>教育發展基金</t>
  </si>
  <si>
    <t>新竹縣</t>
  </si>
  <si>
    <t>尖石鄉公所</t>
  </si>
  <si>
    <t>國中小老舊及危險校舍新改建經費-二重國中</t>
  </si>
  <si>
    <r>
      <t>95年-98年度</t>
    </r>
  </si>
  <si>
    <t>新埔鎮公所</t>
  </si>
  <si>
    <t>新竹縣新埔鎮旱坑里雨水下水道工程</t>
  </si>
  <si>
    <t>98.03-98.12</t>
  </si>
  <si>
    <t>竹東鎮公所</t>
  </si>
  <si>
    <t>寶山鄉公所</t>
  </si>
  <si>
    <t>北埔鄉公所</t>
  </si>
  <si>
    <t>五峰鄉公所</t>
  </si>
  <si>
    <t>中華民國98年5月份</t>
  </si>
  <si>
    <t>單位：元</t>
  </si>
  <si>
    <t>序號</t>
  </si>
  <si>
    <t>縣市別</t>
  </si>
  <si>
    <t>單位別</t>
  </si>
  <si>
    <t>計畫起迄時程(年月-年月)</t>
  </si>
  <si>
    <t>計畫總經費</t>
  </si>
  <si>
    <t>截至本年度
已編列預算數</t>
  </si>
  <si>
    <t>本年度可支用預算數</t>
  </si>
  <si>
    <t>本年度累計
預算分配數
A</t>
  </si>
  <si>
    <t>本年度執行情形</t>
  </si>
  <si>
    <r>
      <t xml:space="preserve">以前年度保留數
</t>
    </r>
  </si>
  <si>
    <t>本年度預算數</t>
  </si>
  <si>
    <t>合計</t>
  </si>
  <si>
    <t>累計實支數</t>
  </si>
  <si>
    <t>累計執行數
B</t>
  </si>
  <si>
    <t>執行率%    (B/A)</t>
  </si>
  <si>
    <t>新竹縣</t>
  </si>
  <si>
    <t xml:space="preserve">縣政府工務處養護科 </t>
  </si>
  <si>
    <t>寬頻管道建置計畫</t>
  </si>
  <si>
    <t>95.10-98.12</t>
  </si>
  <si>
    <t>縣政府計畫處資訊科</t>
  </si>
  <si>
    <t>通資訊安全系統建置計畫</t>
  </si>
  <si>
    <t>98.1~98.12</t>
  </si>
  <si>
    <t>0</t>
  </si>
  <si>
    <t>行動服務應用計畫</t>
  </si>
  <si>
    <t>96.1~98.12</t>
  </si>
  <si>
    <t>縣政府民政處原住民經建科</t>
  </si>
  <si>
    <t>石門水庫及其集水區整治計畫-原住民部落連絡道</t>
  </si>
  <si>
    <t>95.11-98.12(第一階段)</t>
  </si>
  <si>
    <t xml:space="preserve">縣政府工務處下水道科 </t>
  </si>
  <si>
    <t>第一期實施計畫(91年-101年)</t>
  </si>
  <si>
    <t>竹北分支管線工程第七標</t>
  </si>
  <si>
    <t>竹北分支管線工程第九標</t>
  </si>
  <si>
    <t>新竹生活圈115線拓寬工程(新埔段)</t>
  </si>
  <si>
    <t>94.01-98.12</t>
  </si>
  <si>
    <t>石門水庫集水區整治計畫工程</t>
  </si>
  <si>
    <t>98年度</t>
  </si>
  <si>
    <t xml:space="preserve">縣政府工務處工程科 </t>
  </si>
  <si>
    <t>辦理運動公園田徑場地興建工程</t>
  </si>
  <si>
    <t>縣政府農業處工程科</t>
  </si>
  <si>
    <t>公共造產興辦土石採取事業實施計畫--新竹縣內河川疏濬與土石採取計畫委託規劃技術服務</t>
  </si>
  <si>
    <t>96-98.12</t>
  </si>
  <si>
    <t>公共造產興辦土石採取事業實施計畫--新竹縣政府公共造產經營管理暨河川疏濬專案管理(第一期)委託計畫</t>
  </si>
  <si>
    <t>97.09-98.12</t>
  </si>
  <si>
    <t>公共造產基金</t>
  </si>
  <si>
    <t>公共造產興辦土石採取事業實施計畫</t>
  </si>
  <si>
    <t>97.12-98.12</t>
  </si>
  <si>
    <t>國中小老舊及危險校舍新改建經費-石光國中</t>
  </si>
  <si>
    <r>
      <t>95年-98年度</t>
    </r>
  </si>
  <si>
    <t>竹東樹杞林地方文化館演藝廳修繕工程</t>
  </si>
  <si>
    <t>97.10-98.06</t>
  </si>
  <si>
    <t>行政大樓工程</t>
  </si>
  <si>
    <t>95.01-98.12</t>
  </si>
  <si>
    <t>竹37線7k+700段道路災修工程</t>
  </si>
  <si>
    <t>97.02-98.12</t>
  </si>
  <si>
    <t>97年度加強地方建設擴大內需補助計畫-新竹縣尖石鄉公所行政大樓新建工程(第一期)</t>
  </si>
  <si>
    <t>97.10-98.10</t>
  </si>
  <si>
    <t>97年度新樂克及薔蜜颱風災害-玉峰村石磊4k+500道路復建工程</t>
  </si>
  <si>
    <t>98.01-98.12</t>
  </si>
  <si>
    <t>柯羅莎颱風-民都有大橋下游護岸災害復建工程</t>
  </si>
  <si>
    <t>97.06-98.04</t>
  </si>
  <si>
    <t>消防局</t>
  </si>
  <si>
    <r>
      <t>消防局局本部辦公大樓興建工程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規劃、設計、監造及施工</t>
    </r>
    <r>
      <rPr>
        <sz val="12"/>
        <rFont val="Times New Roman"/>
        <family val="1"/>
      </rPr>
      <t>)</t>
    </r>
  </si>
  <si>
    <t>97.06-98.12</t>
  </si>
  <si>
    <r>
      <t>執行率低於</t>
    </r>
    <r>
      <rPr>
        <sz val="12"/>
        <rFont val="Arial"/>
        <family val="2"/>
      </rPr>
      <t>80%</t>
    </r>
    <r>
      <rPr>
        <sz val="12"/>
        <rFont val="標楷體"/>
        <family val="4"/>
      </rPr>
      <t>原因</t>
    </r>
  </si>
  <si>
    <r>
      <t>因應改善措施之</t>
    </r>
    <r>
      <rPr>
        <sz val="12"/>
        <rFont val="標楷體"/>
        <family val="4"/>
      </rPr>
      <t>檢討</t>
    </r>
  </si>
  <si>
    <t>審計室列管縣市重要公共建設計畫執行情形彙總表</t>
  </si>
  <si>
    <t>竹北水資源回收中心興建工程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</si>
</sst>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#,##0_);[Red]\(#,##0\)"/>
    <numFmt numFmtId="184" formatCode="#,##0_ "/>
    <numFmt numFmtId="185" formatCode="#,##0.00_ "/>
    <numFmt numFmtId="186" formatCode="#,##0.000_ "/>
    <numFmt numFmtId="187" formatCode="#,##0.000_);[Red]\(#,##0.000\)"/>
    <numFmt numFmtId="188" formatCode="0_);[Red]\(0\)"/>
  </numFmts>
  <fonts count="13">
    <font>
      <sz val="12"/>
      <name val="Arial"/>
      <family val="2"/>
    </font>
    <font>
      <sz val="12"/>
      <name val="Times New Roman"/>
      <family val="1"/>
    </font>
    <font>
      <b/>
      <sz val="16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標楷體"/>
      <family val="4"/>
    </font>
    <font>
      <sz val="9"/>
      <name val="Arial"/>
      <family val="2"/>
    </font>
    <font>
      <sz val="9"/>
      <name val="新細明體"/>
      <family val="1"/>
    </font>
    <font>
      <sz val="8"/>
      <name val="Times New Roman"/>
      <family val="1"/>
    </font>
    <font>
      <sz val="12"/>
      <color indexed="8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0" fontId="3" fillId="2" borderId="1" xfId="17" applyNumberFormat="1" applyFont="1" applyFill="1" applyBorder="1" applyAlignment="1">
      <alignment horizontal="center" vertical="center"/>
    </xf>
    <xf numFmtId="183" fontId="3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10" fontId="11" fillId="2" borderId="1" xfId="17" applyNumberFormat="1" applyFont="1" applyFill="1" applyBorder="1" applyAlignment="1">
      <alignment horizontal="center" vertical="center"/>
    </xf>
    <xf numFmtId="183" fontId="3" fillId="2" borderId="1" xfId="15" applyNumberFormat="1" applyFont="1" applyFill="1" applyBorder="1" applyAlignment="1">
      <alignment horizontal="right" vertical="center"/>
    </xf>
    <xf numFmtId="183" fontId="11" fillId="2" borderId="1" xfId="15" applyNumberFormat="1" applyFont="1" applyFill="1" applyBorder="1" applyAlignment="1">
      <alignment horizontal="right" vertical="center"/>
    </xf>
    <xf numFmtId="183" fontId="3" fillId="2" borderId="1" xfId="0" applyNumberFormat="1" applyFont="1" applyFill="1" applyBorder="1" applyAlignment="1">
      <alignment horizontal="right" vertical="center"/>
    </xf>
    <xf numFmtId="10" fontId="3" fillId="2" borderId="1" xfId="15" applyNumberFormat="1" applyFont="1" applyFill="1" applyBorder="1" applyAlignment="1">
      <alignment horizontal="center" vertical="center"/>
    </xf>
    <xf numFmtId="183" fontId="3" fillId="2" borderId="1" xfId="15" applyNumberFormat="1" applyFont="1" applyFill="1" applyBorder="1" applyAlignment="1">
      <alignment horizontal="right" vertical="center" wrapText="1"/>
    </xf>
    <xf numFmtId="183" fontId="11" fillId="2" borderId="1" xfId="0" applyNumberFormat="1" applyFont="1" applyFill="1" applyBorder="1" applyAlignment="1">
      <alignment horizontal="right" vertical="center"/>
    </xf>
    <xf numFmtId="183" fontId="11" fillId="2" borderId="1" xfId="0" applyNumberFormat="1" applyFont="1" applyFill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4">
      <selection activeCell="D12" sqref="D12"/>
    </sheetView>
  </sheetViews>
  <sheetFormatPr defaultColWidth="8.88671875" defaultRowHeight="15"/>
  <cols>
    <col min="1" max="1" width="4.88671875" style="1" bestFit="1" customWidth="1"/>
    <col min="2" max="2" width="6.6640625" style="1" bestFit="1" customWidth="1"/>
    <col min="3" max="3" width="12.77734375" style="1" customWidth="1"/>
    <col min="4" max="4" width="39.5546875" style="1" bestFit="1" customWidth="1"/>
    <col min="5" max="5" width="25.88671875" style="1" bestFit="1" customWidth="1"/>
    <col min="6" max="7" width="14.3359375" style="1" bestFit="1" customWidth="1"/>
    <col min="8" max="8" width="14.10546875" style="1" bestFit="1" customWidth="1"/>
    <col min="9" max="9" width="14.3359375" style="1" bestFit="1" customWidth="1"/>
    <col min="10" max="10" width="14.10546875" style="1" bestFit="1" customWidth="1"/>
    <col min="11" max="11" width="14.3359375" style="1" bestFit="1" customWidth="1"/>
    <col min="12" max="12" width="12.21484375" style="1" bestFit="1" customWidth="1"/>
    <col min="13" max="13" width="13.21484375" style="1" bestFit="1" customWidth="1"/>
    <col min="14" max="14" width="8.4453125" style="1" bestFit="1" customWidth="1"/>
    <col min="15" max="15" width="20.21484375" style="0" customWidth="1"/>
    <col min="16" max="16" width="23.10546875" style="0" customWidth="1"/>
  </cols>
  <sheetData>
    <row r="1" spans="1:14" s="2" customFormat="1" ht="21">
      <c r="A1" s="5"/>
      <c r="B1" s="48" t="s">
        <v>80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ht="19.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4:14" ht="16.5">
      <c r="D3" s="5"/>
      <c r="I3" s="6"/>
      <c r="J3" s="6"/>
      <c r="K3" s="6"/>
      <c r="L3" s="7"/>
      <c r="M3" s="7"/>
      <c r="N3" s="3" t="s">
        <v>14</v>
      </c>
    </row>
    <row r="4" spans="1:16" s="4" customFormat="1" ht="30" customHeight="1">
      <c r="A4" s="41" t="s">
        <v>15</v>
      </c>
      <c r="B4" s="49" t="s">
        <v>16</v>
      </c>
      <c r="C4" s="49" t="s">
        <v>17</v>
      </c>
      <c r="D4" s="42" t="s">
        <v>0</v>
      </c>
      <c r="E4" s="43" t="s">
        <v>18</v>
      </c>
      <c r="F4" s="43" t="s">
        <v>19</v>
      </c>
      <c r="G4" s="43" t="s">
        <v>20</v>
      </c>
      <c r="H4" s="43" t="s">
        <v>21</v>
      </c>
      <c r="I4" s="43"/>
      <c r="J4" s="43"/>
      <c r="K4" s="50" t="s">
        <v>22</v>
      </c>
      <c r="L4" s="42" t="s">
        <v>23</v>
      </c>
      <c r="M4" s="42"/>
      <c r="N4" s="42"/>
      <c r="O4" s="39" t="s">
        <v>78</v>
      </c>
      <c r="P4" s="41" t="s">
        <v>79</v>
      </c>
    </row>
    <row r="5" spans="1:16" s="4" customFormat="1" ht="15" customHeight="1">
      <c r="A5" s="41"/>
      <c r="B5" s="49"/>
      <c r="C5" s="49"/>
      <c r="D5" s="42"/>
      <c r="E5" s="43"/>
      <c r="F5" s="43"/>
      <c r="G5" s="43"/>
      <c r="H5" s="44" t="s">
        <v>24</v>
      </c>
      <c r="I5" s="46" t="s">
        <v>25</v>
      </c>
      <c r="J5" s="46" t="s">
        <v>26</v>
      </c>
      <c r="K5" s="50"/>
      <c r="L5" s="42" t="s">
        <v>27</v>
      </c>
      <c r="M5" s="42" t="s">
        <v>28</v>
      </c>
      <c r="N5" s="42" t="s">
        <v>29</v>
      </c>
      <c r="O5" s="40"/>
      <c r="P5" s="41"/>
    </row>
    <row r="6" spans="1:16" s="4" customFormat="1" ht="17.25" customHeight="1">
      <c r="A6" s="41"/>
      <c r="B6" s="49"/>
      <c r="C6" s="49"/>
      <c r="D6" s="42"/>
      <c r="E6" s="43"/>
      <c r="F6" s="43"/>
      <c r="G6" s="43"/>
      <c r="H6" s="45"/>
      <c r="I6" s="46"/>
      <c r="J6" s="46"/>
      <c r="K6" s="50"/>
      <c r="L6" s="42"/>
      <c r="M6" s="42"/>
      <c r="N6" s="42"/>
      <c r="O6" s="40"/>
      <c r="P6" s="41"/>
    </row>
    <row r="7" spans="1:16" s="8" customFormat="1" ht="33">
      <c r="A7" s="16">
        <v>1</v>
      </c>
      <c r="B7" s="13" t="s">
        <v>30</v>
      </c>
      <c r="C7" s="11" t="s">
        <v>31</v>
      </c>
      <c r="D7" s="11" t="s">
        <v>32</v>
      </c>
      <c r="E7" s="16" t="s">
        <v>33</v>
      </c>
      <c r="F7" s="22">
        <v>3720570000</v>
      </c>
      <c r="G7" s="22">
        <v>3720570000</v>
      </c>
      <c r="H7" s="22">
        <v>509686000</v>
      </c>
      <c r="I7" s="22">
        <v>1205000000</v>
      </c>
      <c r="J7" s="22">
        <f>SUM(H7:I7)</f>
        <v>1714686000</v>
      </c>
      <c r="K7" s="22">
        <v>855186000</v>
      </c>
      <c r="L7" s="22">
        <v>288311900</v>
      </c>
      <c r="M7" s="22">
        <v>387210480</v>
      </c>
      <c r="N7" s="18">
        <f aca="true" t="shared" si="0" ref="N7:N29">M7/K7</f>
        <v>0.4527792550392546</v>
      </c>
      <c r="O7" s="36"/>
      <c r="P7" s="36"/>
    </row>
    <row r="8" spans="1:16" s="9" customFormat="1" ht="33">
      <c r="A8" s="16">
        <v>2</v>
      </c>
      <c r="B8" s="13" t="s">
        <v>30</v>
      </c>
      <c r="C8" s="11" t="s">
        <v>34</v>
      </c>
      <c r="D8" s="11" t="s">
        <v>35</v>
      </c>
      <c r="E8" s="16" t="s">
        <v>36</v>
      </c>
      <c r="F8" s="22">
        <v>200000000</v>
      </c>
      <c r="G8" s="22">
        <v>200000000</v>
      </c>
      <c r="H8" s="22">
        <v>0</v>
      </c>
      <c r="I8" s="22">
        <v>200000000</v>
      </c>
      <c r="J8" s="22">
        <f>SUM(H8:I8)</f>
        <v>200000000</v>
      </c>
      <c r="K8" s="22">
        <v>54827500</v>
      </c>
      <c r="L8" s="19">
        <v>0</v>
      </c>
      <c r="M8" s="24" t="s">
        <v>37</v>
      </c>
      <c r="N8" s="18">
        <f>M8/K8</f>
        <v>0</v>
      </c>
      <c r="O8" s="37"/>
      <c r="P8" s="37"/>
    </row>
    <row r="9" spans="1:16" s="9" customFormat="1" ht="44.25" customHeight="1">
      <c r="A9" s="16">
        <v>3</v>
      </c>
      <c r="B9" s="13" t="s">
        <v>30</v>
      </c>
      <c r="C9" s="11" t="s">
        <v>34</v>
      </c>
      <c r="D9" s="11" t="s">
        <v>38</v>
      </c>
      <c r="E9" s="16" t="s">
        <v>39</v>
      </c>
      <c r="F9" s="22">
        <v>357000000</v>
      </c>
      <c r="G9" s="22">
        <v>357000000</v>
      </c>
      <c r="H9" s="22">
        <v>294001000</v>
      </c>
      <c r="I9" s="22">
        <v>0</v>
      </c>
      <c r="J9" s="22">
        <f>SUM(H9:I9)</f>
        <v>294001000</v>
      </c>
      <c r="K9" s="22">
        <v>294001000</v>
      </c>
      <c r="L9" s="19">
        <v>38487207</v>
      </c>
      <c r="M9" s="19">
        <v>38487207</v>
      </c>
      <c r="N9" s="18">
        <f>M9/K9</f>
        <v>0.130908422080197</v>
      </c>
      <c r="O9" s="37"/>
      <c r="P9" s="37"/>
    </row>
    <row r="10" spans="1:16" s="8" customFormat="1" ht="33">
      <c r="A10" s="16">
        <v>4</v>
      </c>
      <c r="B10" s="15" t="s">
        <v>30</v>
      </c>
      <c r="C10" s="17" t="s">
        <v>40</v>
      </c>
      <c r="D10" s="17" t="s">
        <v>41</v>
      </c>
      <c r="E10" s="20" t="s">
        <v>42</v>
      </c>
      <c r="F10" s="27">
        <v>138000000</v>
      </c>
      <c r="G10" s="27">
        <v>138000000</v>
      </c>
      <c r="H10" s="23">
        <v>123503000</v>
      </c>
      <c r="I10" s="22">
        <v>0</v>
      </c>
      <c r="J10" s="23">
        <f>SUM(H10:I10)</f>
        <v>123503000</v>
      </c>
      <c r="K10" s="22">
        <v>123503000</v>
      </c>
      <c r="L10" s="23">
        <v>20449161</v>
      </c>
      <c r="M10" s="28">
        <v>20449161</v>
      </c>
      <c r="N10" s="21">
        <f t="shared" si="0"/>
        <v>0.16557622891751617</v>
      </c>
      <c r="O10" s="36"/>
      <c r="P10" s="36"/>
    </row>
    <row r="11" spans="1:16" s="10" customFormat="1" ht="33">
      <c r="A11" s="16">
        <v>5</v>
      </c>
      <c r="B11" s="13" t="s">
        <v>30</v>
      </c>
      <c r="C11" s="11" t="s">
        <v>43</v>
      </c>
      <c r="D11" s="11" t="s">
        <v>81</v>
      </c>
      <c r="E11" s="12" t="s">
        <v>44</v>
      </c>
      <c r="F11" s="22">
        <v>625000000</v>
      </c>
      <c r="G11" s="22">
        <v>628192000</v>
      </c>
      <c r="H11" s="22">
        <v>112417000</v>
      </c>
      <c r="I11" s="19">
        <v>150000000</v>
      </c>
      <c r="J11" s="19">
        <f>H11+I11</f>
        <v>262417000</v>
      </c>
      <c r="K11" s="23">
        <f>100000000+H11</f>
        <v>212417000</v>
      </c>
      <c r="L11" s="19">
        <f>M11</f>
        <v>99958101</v>
      </c>
      <c r="M11" s="19">
        <v>99958101</v>
      </c>
      <c r="N11" s="18">
        <f t="shared" si="0"/>
        <v>0.4705748645353244</v>
      </c>
      <c r="O11" s="33"/>
      <c r="P11" s="33"/>
    </row>
    <row r="12" spans="1:16" s="10" customFormat="1" ht="33">
      <c r="A12" s="16">
        <v>6</v>
      </c>
      <c r="B12" s="13" t="s">
        <v>30</v>
      </c>
      <c r="C12" s="11" t="s">
        <v>43</v>
      </c>
      <c r="D12" s="11" t="s">
        <v>45</v>
      </c>
      <c r="E12" s="12" t="s">
        <v>44</v>
      </c>
      <c r="F12" s="22">
        <v>226000000</v>
      </c>
      <c r="G12" s="22">
        <v>222323000</v>
      </c>
      <c r="H12" s="22">
        <v>54453000</v>
      </c>
      <c r="I12" s="19">
        <v>0</v>
      </c>
      <c r="J12" s="19">
        <f>H12+I12</f>
        <v>54453000</v>
      </c>
      <c r="K12" s="23">
        <f>H12</f>
        <v>54453000</v>
      </c>
      <c r="L12" s="19">
        <v>0</v>
      </c>
      <c r="M12" s="19">
        <v>0</v>
      </c>
      <c r="N12" s="18">
        <f t="shared" si="0"/>
        <v>0</v>
      </c>
      <c r="O12" s="33"/>
      <c r="P12" s="33"/>
    </row>
    <row r="13" spans="1:16" s="10" customFormat="1" ht="33">
      <c r="A13" s="16">
        <v>7</v>
      </c>
      <c r="B13" s="13" t="s">
        <v>30</v>
      </c>
      <c r="C13" s="11" t="s">
        <v>43</v>
      </c>
      <c r="D13" s="11" t="s">
        <v>46</v>
      </c>
      <c r="E13" s="12" t="s">
        <v>44</v>
      </c>
      <c r="F13" s="22">
        <v>254400000</v>
      </c>
      <c r="G13" s="22">
        <v>84800000</v>
      </c>
      <c r="H13" s="22">
        <v>50149000</v>
      </c>
      <c r="I13" s="19">
        <v>22280000</v>
      </c>
      <c r="J13" s="19">
        <f>H13+I13</f>
        <v>72429000</v>
      </c>
      <c r="K13" s="23">
        <f>H13</f>
        <v>50149000</v>
      </c>
      <c r="L13" s="19">
        <f>244562+146191+2000000+12535940</f>
        <v>14926693</v>
      </c>
      <c r="M13" s="19">
        <f>L13</f>
        <v>14926693</v>
      </c>
      <c r="N13" s="18">
        <f t="shared" si="0"/>
        <v>0.297646872320485</v>
      </c>
      <c r="O13" s="33"/>
      <c r="P13" s="33"/>
    </row>
    <row r="14" spans="1:16" s="8" customFormat="1" ht="33">
      <c r="A14" s="16">
        <v>8</v>
      </c>
      <c r="B14" s="13" t="s">
        <v>30</v>
      </c>
      <c r="C14" s="11" t="s">
        <v>31</v>
      </c>
      <c r="D14" s="11" t="s">
        <v>47</v>
      </c>
      <c r="E14" s="16" t="s">
        <v>48</v>
      </c>
      <c r="F14" s="22">
        <v>649500000</v>
      </c>
      <c r="G14" s="22">
        <v>649500000</v>
      </c>
      <c r="H14" s="22">
        <v>397320000</v>
      </c>
      <c r="I14" s="22">
        <v>0</v>
      </c>
      <c r="J14" s="22">
        <f>SUM(H14:I14)</f>
        <v>397320000</v>
      </c>
      <c r="K14" s="22">
        <v>397320000</v>
      </c>
      <c r="L14" s="22">
        <v>23776400</v>
      </c>
      <c r="M14" s="24">
        <v>25666400</v>
      </c>
      <c r="N14" s="18">
        <f t="shared" si="0"/>
        <v>0.06459881204067251</v>
      </c>
      <c r="O14" s="36"/>
      <c r="P14" s="36"/>
    </row>
    <row r="15" spans="1:16" s="8" customFormat="1" ht="33">
      <c r="A15" s="16">
        <v>9</v>
      </c>
      <c r="B15" s="13" t="s">
        <v>30</v>
      </c>
      <c r="C15" s="11" t="s">
        <v>31</v>
      </c>
      <c r="D15" s="11" t="s">
        <v>49</v>
      </c>
      <c r="E15" s="16" t="s">
        <v>50</v>
      </c>
      <c r="F15" s="22">
        <v>60000000</v>
      </c>
      <c r="G15" s="22">
        <v>60000000</v>
      </c>
      <c r="H15" s="22">
        <v>0</v>
      </c>
      <c r="I15" s="22">
        <v>60000000</v>
      </c>
      <c r="J15" s="22">
        <f>SUM(H15:I15)</f>
        <v>60000000</v>
      </c>
      <c r="K15" s="22">
        <v>10000000</v>
      </c>
      <c r="L15" s="22">
        <v>100000</v>
      </c>
      <c r="M15" s="24">
        <v>1500000</v>
      </c>
      <c r="N15" s="18">
        <f t="shared" si="0"/>
        <v>0.15</v>
      </c>
      <c r="O15" s="36"/>
      <c r="P15" s="36"/>
    </row>
    <row r="16" spans="1:16" s="8" customFormat="1" ht="33">
      <c r="A16" s="16">
        <v>10</v>
      </c>
      <c r="B16" s="13" t="s">
        <v>30</v>
      </c>
      <c r="C16" s="11" t="s">
        <v>51</v>
      </c>
      <c r="D16" s="11" t="s">
        <v>52</v>
      </c>
      <c r="E16" s="16" t="s">
        <v>50</v>
      </c>
      <c r="F16" s="22">
        <v>149400000</v>
      </c>
      <c r="G16" s="22">
        <v>149400000</v>
      </c>
      <c r="H16" s="22">
        <v>0</v>
      </c>
      <c r="I16" s="22">
        <v>149400000</v>
      </c>
      <c r="J16" s="22">
        <f>SUM(H16:I16)</f>
        <v>149400000</v>
      </c>
      <c r="K16" s="22">
        <v>62250000</v>
      </c>
      <c r="L16" s="22">
        <v>42000000</v>
      </c>
      <c r="M16" s="24">
        <v>42000000</v>
      </c>
      <c r="N16" s="18">
        <f t="shared" si="0"/>
        <v>0.6746987951807228</v>
      </c>
      <c r="O16" s="36"/>
      <c r="P16" s="36"/>
    </row>
    <row r="17" spans="1:16" s="8" customFormat="1" ht="33">
      <c r="A17" s="16">
        <v>11</v>
      </c>
      <c r="B17" s="13" t="s">
        <v>30</v>
      </c>
      <c r="C17" s="11" t="s">
        <v>53</v>
      </c>
      <c r="D17" s="11" t="s">
        <v>54</v>
      </c>
      <c r="E17" s="16" t="s">
        <v>55</v>
      </c>
      <c r="F17" s="22">
        <v>3220800</v>
      </c>
      <c r="G17" s="22">
        <v>3220800</v>
      </c>
      <c r="H17" s="22">
        <v>1073600</v>
      </c>
      <c r="I17" s="22">
        <v>0</v>
      </c>
      <c r="J17" s="22">
        <v>1073600</v>
      </c>
      <c r="K17" s="22">
        <v>1073600</v>
      </c>
      <c r="L17" s="22">
        <v>0</v>
      </c>
      <c r="M17" s="22">
        <v>0</v>
      </c>
      <c r="N17" s="25">
        <f>M17/K17</f>
        <v>0</v>
      </c>
      <c r="O17" s="36"/>
      <c r="P17" s="36"/>
    </row>
    <row r="18" spans="1:16" s="8" customFormat="1" ht="49.5">
      <c r="A18" s="16">
        <v>12</v>
      </c>
      <c r="B18" s="13" t="s">
        <v>30</v>
      </c>
      <c r="C18" s="11" t="s">
        <v>53</v>
      </c>
      <c r="D18" s="11" t="s">
        <v>56</v>
      </c>
      <c r="E18" s="16" t="s">
        <v>57</v>
      </c>
      <c r="F18" s="22">
        <v>10802000</v>
      </c>
      <c r="G18" s="22">
        <v>10802000</v>
      </c>
      <c r="H18" s="22">
        <v>10802000</v>
      </c>
      <c r="I18" s="22">
        <v>0</v>
      </c>
      <c r="J18" s="22">
        <v>10802000</v>
      </c>
      <c r="K18" s="22">
        <v>10802000</v>
      </c>
      <c r="L18" s="22">
        <v>2160400</v>
      </c>
      <c r="M18" s="22">
        <v>2160400</v>
      </c>
      <c r="N18" s="18">
        <f>M18/K18</f>
        <v>0.2</v>
      </c>
      <c r="O18" s="36"/>
      <c r="P18" s="36"/>
    </row>
    <row r="19" spans="1:16" s="8" customFormat="1" ht="24" customHeight="1">
      <c r="A19" s="16">
        <v>13</v>
      </c>
      <c r="B19" s="13" t="s">
        <v>30</v>
      </c>
      <c r="C19" s="11" t="s">
        <v>58</v>
      </c>
      <c r="D19" s="11" t="s">
        <v>59</v>
      </c>
      <c r="E19" s="16" t="s">
        <v>60</v>
      </c>
      <c r="F19" s="22">
        <v>150663639</v>
      </c>
      <c r="G19" s="22">
        <v>150663639</v>
      </c>
      <c r="H19" s="22">
        <v>12204639</v>
      </c>
      <c r="I19" s="22">
        <v>138459000</v>
      </c>
      <c r="J19" s="22">
        <f>H19+I19</f>
        <v>150663639</v>
      </c>
      <c r="K19" s="22">
        <v>150663639</v>
      </c>
      <c r="L19" s="22">
        <v>1986048</v>
      </c>
      <c r="M19" s="22">
        <v>1986048</v>
      </c>
      <c r="N19" s="25">
        <f>M19/K19</f>
        <v>0.013181999407302249</v>
      </c>
      <c r="O19" s="36"/>
      <c r="P19" s="36"/>
    </row>
    <row r="20" spans="1:16" s="8" customFormat="1" ht="22.5" customHeight="1">
      <c r="A20" s="16">
        <v>14</v>
      </c>
      <c r="B20" s="13" t="s">
        <v>30</v>
      </c>
      <c r="C20" s="11" t="s">
        <v>1</v>
      </c>
      <c r="D20" s="11" t="s">
        <v>61</v>
      </c>
      <c r="E20" s="12" t="s">
        <v>62</v>
      </c>
      <c r="F20" s="22">
        <v>53293000</v>
      </c>
      <c r="G20" s="22">
        <v>53293000</v>
      </c>
      <c r="H20" s="22">
        <v>27419000</v>
      </c>
      <c r="I20" s="22">
        <v>0</v>
      </c>
      <c r="J20" s="22">
        <f>SUM(H20:I20)</f>
        <v>27419000</v>
      </c>
      <c r="K20" s="22">
        <v>27419000</v>
      </c>
      <c r="L20" s="24">
        <v>11972218</v>
      </c>
      <c r="M20" s="24">
        <v>14936218</v>
      </c>
      <c r="N20" s="25">
        <f t="shared" si="0"/>
        <v>0.5447397060432547</v>
      </c>
      <c r="O20" s="36"/>
      <c r="P20" s="36"/>
    </row>
    <row r="21" spans="1:16" s="8" customFormat="1" ht="25.5" customHeight="1">
      <c r="A21" s="16">
        <v>15</v>
      </c>
      <c r="B21" s="13" t="s">
        <v>2</v>
      </c>
      <c r="C21" s="11" t="s">
        <v>1</v>
      </c>
      <c r="D21" s="11" t="s">
        <v>4</v>
      </c>
      <c r="E21" s="12" t="s">
        <v>5</v>
      </c>
      <c r="F21" s="26">
        <v>124720000</v>
      </c>
      <c r="G21" s="26">
        <v>124720000</v>
      </c>
      <c r="H21" s="22">
        <v>54990000</v>
      </c>
      <c r="I21" s="22">
        <v>33000000</v>
      </c>
      <c r="J21" s="22">
        <f>SUM(H21:I21)</f>
        <v>87990000</v>
      </c>
      <c r="K21" s="22">
        <v>65990000</v>
      </c>
      <c r="L21" s="24">
        <v>36000000</v>
      </c>
      <c r="M21" s="24">
        <v>40000000</v>
      </c>
      <c r="N21" s="25">
        <f t="shared" si="0"/>
        <v>0.6061524473405061</v>
      </c>
      <c r="O21" s="36"/>
      <c r="P21" s="36"/>
    </row>
    <row r="22" spans="1:16" s="8" customFormat="1" ht="33">
      <c r="A22" s="16">
        <v>16</v>
      </c>
      <c r="B22" s="13" t="s">
        <v>2</v>
      </c>
      <c r="C22" s="11" t="s">
        <v>75</v>
      </c>
      <c r="D22" s="11" t="s">
        <v>76</v>
      </c>
      <c r="E22" s="12" t="s">
        <v>77</v>
      </c>
      <c r="F22" s="26">
        <v>318000000</v>
      </c>
      <c r="G22" s="26">
        <v>318000000</v>
      </c>
      <c r="H22" s="22">
        <v>0</v>
      </c>
      <c r="I22" s="22">
        <v>318000000</v>
      </c>
      <c r="J22" s="22">
        <v>318000000</v>
      </c>
      <c r="K22" s="22">
        <v>174900000</v>
      </c>
      <c r="L22" s="24">
        <v>597731450</v>
      </c>
      <c r="M22" s="24">
        <v>128128032</v>
      </c>
      <c r="N22" s="25">
        <f t="shared" si="0"/>
        <v>0.7325787993138937</v>
      </c>
      <c r="O22" s="36"/>
      <c r="P22" s="36"/>
    </row>
    <row r="23" spans="1:16" ht="24" customHeight="1">
      <c r="A23" s="16">
        <v>17</v>
      </c>
      <c r="B23" s="13" t="s">
        <v>2</v>
      </c>
      <c r="C23" s="30" t="s">
        <v>6</v>
      </c>
      <c r="D23" s="11" t="s">
        <v>7</v>
      </c>
      <c r="E23" s="16" t="s">
        <v>8</v>
      </c>
      <c r="F23" s="29">
        <v>10000000</v>
      </c>
      <c r="G23" s="29">
        <v>10000000</v>
      </c>
      <c r="H23" s="22">
        <v>0</v>
      </c>
      <c r="I23" s="22">
        <v>10000000</v>
      </c>
      <c r="J23" s="29">
        <v>10000000</v>
      </c>
      <c r="K23" s="22">
        <v>10000000</v>
      </c>
      <c r="L23" s="24">
        <v>0</v>
      </c>
      <c r="M23" s="24">
        <v>0</v>
      </c>
      <c r="N23" s="25">
        <f t="shared" si="0"/>
        <v>0</v>
      </c>
      <c r="O23" s="38"/>
      <c r="P23" s="38"/>
    </row>
    <row r="24" spans="1:16" ht="25.5" customHeight="1">
      <c r="A24" s="16">
        <v>18</v>
      </c>
      <c r="B24" s="13" t="s">
        <v>2</v>
      </c>
      <c r="C24" s="32" t="s">
        <v>9</v>
      </c>
      <c r="D24" s="31" t="s">
        <v>63</v>
      </c>
      <c r="E24" s="14" t="s">
        <v>64</v>
      </c>
      <c r="F24" s="29">
        <v>15000000</v>
      </c>
      <c r="G24" s="29">
        <v>15000000</v>
      </c>
      <c r="H24" s="29">
        <v>15000000</v>
      </c>
      <c r="I24" s="29">
        <v>0</v>
      </c>
      <c r="J24" s="29">
        <v>15000000</v>
      </c>
      <c r="K24" s="29">
        <v>15000000</v>
      </c>
      <c r="L24" s="29">
        <v>4079198</v>
      </c>
      <c r="M24" s="29">
        <v>9000000</v>
      </c>
      <c r="N24" s="25">
        <f t="shared" si="0"/>
        <v>0.6</v>
      </c>
      <c r="O24" s="38"/>
      <c r="P24" s="38"/>
    </row>
    <row r="25" spans="1:16" ht="24" customHeight="1">
      <c r="A25" s="16">
        <v>19</v>
      </c>
      <c r="B25" s="13" t="s">
        <v>2</v>
      </c>
      <c r="C25" s="32" t="s">
        <v>10</v>
      </c>
      <c r="D25" s="31" t="s">
        <v>65</v>
      </c>
      <c r="E25" s="14" t="s">
        <v>66</v>
      </c>
      <c r="F25" s="29">
        <v>240000000</v>
      </c>
      <c r="G25" s="29">
        <v>240000000</v>
      </c>
      <c r="H25" s="29">
        <v>187879755</v>
      </c>
      <c r="I25" s="29">
        <v>20000000</v>
      </c>
      <c r="J25" s="29">
        <v>207879755</v>
      </c>
      <c r="K25" s="29">
        <v>187879755</v>
      </c>
      <c r="L25" s="29">
        <v>59019900</v>
      </c>
      <c r="M25" s="29">
        <v>59019900</v>
      </c>
      <c r="N25" s="25">
        <f t="shared" si="0"/>
        <v>0.31413656037607673</v>
      </c>
      <c r="O25" s="38"/>
      <c r="P25" s="38"/>
    </row>
    <row r="26" spans="1:16" ht="24.75" customHeight="1">
      <c r="A26" s="16">
        <v>20</v>
      </c>
      <c r="B26" s="13" t="s">
        <v>2</v>
      </c>
      <c r="C26" s="32" t="s">
        <v>11</v>
      </c>
      <c r="D26" s="31" t="s">
        <v>67</v>
      </c>
      <c r="E26" s="14" t="s">
        <v>68</v>
      </c>
      <c r="F26" s="29">
        <v>31722668</v>
      </c>
      <c r="G26" s="29">
        <v>31722668</v>
      </c>
      <c r="H26" s="29">
        <v>21308777</v>
      </c>
      <c r="I26" s="29">
        <v>0</v>
      </c>
      <c r="J26" s="29">
        <v>21308777</v>
      </c>
      <c r="K26" s="29">
        <v>31722668</v>
      </c>
      <c r="L26" s="29">
        <v>16656341</v>
      </c>
      <c r="M26" s="29">
        <v>16656341</v>
      </c>
      <c r="N26" s="25">
        <f t="shared" si="0"/>
        <v>0.5250611644644769</v>
      </c>
      <c r="O26" s="38"/>
      <c r="P26" s="38"/>
    </row>
    <row r="27" spans="1:16" ht="33">
      <c r="A27" s="16">
        <v>21</v>
      </c>
      <c r="B27" s="13" t="s">
        <v>2</v>
      </c>
      <c r="C27" s="34" t="s">
        <v>3</v>
      </c>
      <c r="D27" s="31" t="s">
        <v>69</v>
      </c>
      <c r="E27" s="14" t="s">
        <v>70</v>
      </c>
      <c r="F27" s="29">
        <v>20000000</v>
      </c>
      <c r="G27" s="29">
        <v>20000000</v>
      </c>
      <c r="H27" s="29">
        <v>19996000</v>
      </c>
      <c r="I27" s="29"/>
      <c r="J27" s="29">
        <v>19996000</v>
      </c>
      <c r="K27" s="29">
        <v>19996000</v>
      </c>
      <c r="L27" s="29">
        <v>0</v>
      </c>
      <c r="M27" s="29">
        <v>0</v>
      </c>
      <c r="N27" s="25">
        <f t="shared" si="0"/>
        <v>0</v>
      </c>
      <c r="O27" s="38"/>
      <c r="P27" s="38"/>
    </row>
    <row r="28" spans="1:16" ht="33">
      <c r="A28" s="16">
        <v>22</v>
      </c>
      <c r="B28" s="13" t="s">
        <v>2</v>
      </c>
      <c r="C28" s="34" t="s">
        <v>3</v>
      </c>
      <c r="D28" s="31" t="s">
        <v>71</v>
      </c>
      <c r="E28" s="14" t="s">
        <v>72</v>
      </c>
      <c r="F28" s="29">
        <v>11603000</v>
      </c>
      <c r="G28" s="29">
        <v>11603000</v>
      </c>
      <c r="H28" s="29">
        <v>0</v>
      </c>
      <c r="I28" s="29">
        <v>11603000</v>
      </c>
      <c r="J28" s="29">
        <v>11603000</v>
      </c>
      <c r="K28" s="29">
        <v>11603000</v>
      </c>
      <c r="L28" s="29">
        <v>0</v>
      </c>
      <c r="M28" s="29">
        <v>0</v>
      </c>
      <c r="N28" s="25">
        <f t="shared" si="0"/>
        <v>0</v>
      </c>
      <c r="O28" s="38"/>
      <c r="P28" s="38"/>
    </row>
    <row r="29" spans="1:16" ht="29.25" customHeight="1">
      <c r="A29" s="16">
        <v>23</v>
      </c>
      <c r="B29" s="13" t="s">
        <v>2</v>
      </c>
      <c r="C29" s="34" t="s">
        <v>12</v>
      </c>
      <c r="D29" s="31" t="s">
        <v>73</v>
      </c>
      <c r="E29" s="14" t="s">
        <v>74</v>
      </c>
      <c r="F29" s="29">
        <v>13356000</v>
      </c>
      <c r="G29" s="29">
        <v>13356000</v>
      </c>
      <c r="H29" s="29">
        <v>13318500</v>
      </c>
      <c r="I29" s="29">
        <v>0</v>
      </c>
      <c r="J29" s="29">
        <v>13318500</v>
      </c>
      <c r="K29" s="29">
        <v>13318500</v>
      </c>
      <c r="L29" s="29">
        <v>0</v>
      </c>
      <c r="M29" s="29">
        <v>0</v>
      </c>
      <c r="N29" s="25">
        <f t="shared" si="0"/>
        <v>0</v>
      </c>
      <c r="O29" s="38"/>
      <c r="P29" s="38"/>
    </row>
    <row r="30" ht="16.5">
      <c r="H30" s="35"/>
    </row>
  </sheetData>
  <mergeCells count="20">
    <mergeCell ref="B2:N2"/>
    <mergeCell ref="B1:N1"/>
    <mergeCell ref="B4:B6"/>
    <mergeCell ref="F4:F6"/>
    <mergeCell ref="G4:G6"/>
    <mergeCell ref="K4:K6"/>
    <mergeCell ref="L5:L6"/>
    <mergeCell ref="M5:M6"/>
    <mergeCell ref="N5:N6"/>
    <mergeCell ref="C4:C6"/>
    <mergeCell ref="A4:A6"/>
    <mergeCell ref="H4:J4"/>
    <mergeCell ref="H5:H6"/>
    <mergeCell ref="I5:I6"/>
    <mergeCell ref="J5:J6"/>
    <mergeCell ref="O4:O6"/>
    <mergeCell ref="P4:P6"/>
    <mergeCell ref="L4:N4"/>
    <mergeCell ref="D4:D6"/>
    <mergeCell ref="E4:E6"/>
  </mergeCells>
  <printOptions horizontalCentered="1"/>
  <pageMargins left="0.7874015748031497" right="0.7874015748031497" top="0.984251968503937" bottom="0.3937007874015748" header="0.31496062992125984" footer="0.31496062992125984"/>
  <pageSetup fitToHeight="1" fitToWidth="1" horizontalDpi="600" verticalDpi="600" orientation="landscape" paperSize="8" scale="63" r:id="rId1"/>
  <headerFooter alignWithMargins="0">
    <oddFooter>&amp;R&amp;"細明體,標準"第&amp;"Arial,標準"&amp;P&amp;"細明體,標準"頁，共&amp;"Arial,標準"&amp;N&amp;"細明體,標準"頁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r101</cp:lastModifiedBy>
  <cp:lastPrinted>2009-07-02T08:17:51Z</cp:lastPrinted>
  <dcterms:created xsi:type="dcterms:W3CDTF">2006-02-07T08:06:53Z</dcterms:created>
  <dcterms:modified xsi:type="dcterms:W3CDTF">2009-07-10T01:03:43Z</dcterms:modified>
  <cp:category/>
  <cp:version/>
  <cp:contentType/>
  <cp:contentStatus/>
</cp:coreProperties>
</file>