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270" tabRatio="601" activeTab="1"/>
  </bookViews>
  <sheets>
    <sheet name="歲入歲出 明比較分析表_1" sheetId="1" r:id="rId1"/>
    <sheet name="歲入歲出性質及餘絀簡明比較分析表_2" sheetId="2" r:id="rId2"/>
    <sheet name="融資調度比較分析表_3" sheetId="3" r:id="rId3"/>
  </sheets>
  <definedNames/>
  <calcPr fullCalcOnLoad="1"/>
</workbook>
</file>

<file path=xl/sharedStrings.xml><?xml version="1.0" encoding="utf-8"?>
<sst xmlns="http://schemas.openxmlformats.org/spreadsheetml/2006/main" count="93" uniqueCount="83">
  <si>
    <t>前年度決算數</t>
  </si>
  <si>
    <t>金額</t>
  </si>
  <si>
    <t>%</t>
  </si>
  <si>
    <t>%</t>
  </si>
  <si>
    <r>
      <t>項</t>
    </r>
    <r>
      <rPr>
        <b/>
        <sz val="12"/>
        <rFont val="新細明體"/>
        <family val="0"/>
      </rPr>
      <t>目</t>
    </r>
  </si>
  <si>
    <t>　　　　1.直接稅收入</t>
  </si>
  <si>
    <t>　　　　2.間接稅收入</t>
  </si>
  <si>
    <t xml:space="preserve">新 竹 縣 總 預 算 </t>
  </si>
  <si>
    <t>　　　　3.賦稅外收入</t>
  </si>
  <si>
    <t>　　　　2.債務利息及事務支出</t>
  </si>
  <si>
    <t>　　　　3.預備金</t>
  </si>
  <si>
    <t>　　　　3.預備金</t>
  </si>
  <si>
    <t>單位：新台幣千元</t>
  </si>
  <si>
    <t>本年度預算數</t>
  </si>
  <si>
    <t>上年度預算數</t>
  </si>
  <si>
    <t>　　　　1.一般經常支出</t>
  </si>
  <si>
    <t>三、歲入歲出餘絀</t>
  </si>
  <si>
    <t>歲入歲出性質及餘絀簡明比較分析表</t>
  </si>
  <si>
    <t>一、經常門</t>
  </si>
  <si>
    <t>　　(一)歲入</t>
  </si>
  <si>
    <t>　　(二)歲出</t>
  </si>
  <si>
    <t>　　(三)經常門賸餘</t>
  </si>
  <si>
    <t>二、資本門</t>
  </si>
  <si>
    <t>　　(一)歲入</t>
  </si>
  <si>
    <t>　　(二)歲出</t>
  </si>
  <si>
    <t>　　(三)資本門差短</t>
  </si>
  <si>
    <t>　　　　1.減少資產</t>
  </si>
  <si>
    <t>　　　　2.收回投資</t>
  </si>
  <si>
    <t>　　　　1.增置或擴充改良資產</t>
  </si>
  <si>
    <t>　　　　2.增加投資</t>
  </si>
  <si>
    <t>經資門併計</t>
  </si>
  <si>
    <t>一、歲入部份：</t>
  </si>
  <si>
    <t>　1. 稅課收入</t>
  </si>
  <si>
    <t>　2. 工程受益費收入</t>
  </si>
  <si>
    <t>　3. 罰款及賠償收入</t>
  </si>
  <si>
    <t>　4. 規費收入</t>
  </si>
  <si>
    <t>　5. 信託管理收入</t>
  </si>
  <si>
    <t>　6. 財產收入</t>
  </si>
  <si>
    <t>　7. 營業盈餘及事業收入</t>
  </si>
  <si>
    <t>　8. 補助及協助收入</t>
  </si>
  <si>
    <t>　9. 捐獻及贈與收入</t>
  </si>
  <si>
    <t>　10. 其他收入</t>
  </si>
  <si>
    <t>歲　入　合　計</t>
  </si>
  <si>
    <t>二、歲出部份：</t>
  </si>
  <si>
    <t>　1. 一般政務支出</t>
  </si>
  <si>
    <t>　2. 教育科學文化支出</t>
  </si>
  <si>
    <t>　3. 經濟發展支出</t>
  </si>
  <si>
    <t>　4. 社會福利支出</t>
  </si>
  <si>
    <t>　5. 社區發展及環境保護支出</t>
  </si>
  <si>
    <t>　6. 退休撫卹支出</t>
  </si>
  <si>
    <t>　7. 警政支出</t>
  </si>
  <si>
    <t>　8. 債務支出</t>
  </si>
  <si>
    <t>　9. 協助及補助支出</t>
  </si>
  <si>
    <t>　10. 其他支出</t>
  </si>
  <si>
    <t>歲　出　合　計</t>
  </si>
  <si>
    <t>新 竹 縣 總 預 算</t>
  </si>
  <si>
    <t>歲入歲出簡明比較分析表</t>
  </si>
  <si>
    <t>單位：新台幣千元</t>
  </si>
  <si>
    <t>項目</t>
  </si>
  <si>
    <t>本年度預算數</t>
  </si>
  <si>
    <t>上年度預算數</t>
  </si>
  <si>
    <t>前年度決算數</t>
  </si>
  <si>
    <t>本年度與上年度比較</t>
  </si>
  <si>
    <t>金額</t>
  </si>
  <si>
    <t>%</t>
  </si>
  <si>
    <t>新 竹 縣 總 預 算</t>
  </si>
  <si>
    <t>單位：新台幣千元</t>
  </si>
  <si>
    <t>項目</t>
  </si>
  <si>
    <t>本年度預算數</t>
  </si>
  <si>
    <t>上年度預算數</t>
  </si>
  <si>
    <t>前年度決算數</t>
  </si>
  <si>
    <r>
      <t>本年度與上年度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比較</t>
    </r>
  </si>
  <si>
    <t>一、融資調度需求數</t>
  </si>
  <si>
    <t>二、融資調度財源</t>
  </si>
  <si>
    <r>
      <t xml:space="preserve">       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歲入歲出短差</t>
    </r>
  </si>
  <si>
    <t xml:space="preserve">    (二)債務還本</t>
  </si>
  <si>
    <t xml:space="preserve">    (二)預計移用以前年度歲計膡餘</t>
  </si>
  <si>
    <r>
      <t xml:space="preserve">      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發行公債及賒借</t>
    </r>
  </si>
  <si>
    <t xml:space="preserve">       調節因應數</t>
  </si>
  <si>
    <t>融資調度比較分析表</t>
  </si>
  <si>
    <t>中華民國  91 年度</t>
  </si>
  <si>
    <t xml:space="preserve">  中華民國 91 年度</t>
  </si>
  <si>
    <t>中華民國 91年度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</si>
</sst>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#,##0_ "/>
    <numFmt numFmtId="179" formatCode="[DBNum1]ggge&quot;年&quot;m&quot;月&quot;d&quot;日&quot;"/>
    <numFmt numFmtId="180" formatCode="0_ "/>
    <numFmt numFmtId="181" formatCode="0.00;[Red]0.00"/>
    <numFmt numFmtId="182" formatCode="#,##0_);\(#,##0\)"/>
    <numFmt numFmtId="183" formatCode="#,##0;[Red]#,##0"/>
    <numFmt numFmtId="184" formatCode="#,##0.00_ "/>
    <numFmt numFmtId="185" formatCode="0.00_ "/>
    <numFmt numFmtId="186" formatCode="#,##0.00_);\(#,##0.00\)"/>
    <numFmt numFmtId="187" formatCode="0.00_);[Red]\(0.00\)"/>
    <numFmt numFmtId="188" formatCode="#,##0_ ;[Red]\-#,##0\ "/>
    <numFmt numFmtId="189" formatCode="#,##0.00_ ;[Red]\-#,##0.00\ "/>
  </numFmts>
  <fonts count="16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b/>
      <u val="single"/>
      <sz val="22"/>
      <name val="標楷體"/>
      <family val="4"/>
    </font>
    <font>
      <u val="single"/>
      <sz val="22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sz val="16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181" fontId="4" fillId="0" borderId="0" xfId="0" applyNumberFormat="1" applyFont="1" applyAlignment="1">
      <alignment horizontal="right" vertical="center" wrapText="1"/>
    </xf>
    <xf numFmtId="183" fontId="4" fillId="0" borderId="0" xfId="0" applyNumberFormat="1" applyFont="1" applyAlignment="1">
      <alignment horizontal="right" vertical="center" wrapText="1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1" fontId="4" fillId="0" borderId="0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horizontal="right" vertical="center" wrapText="1"/>
    </xf>
    <xf numFmtId="187" fontId="4" fillId="0" borderId="0" xfId="0" applyNumberFormat="1" applyFont="1" applyBorder="1" applyAlignment="1">
      <alignment horizontal="right" vertical="center" wrapText="1"/>
    </xf>
    <xf numFmtId="184" fontId="4" fillId="0" borderId="0" xfId="0" applyNumberFormat="1" applyFont="1" applyBorder="1" applyAlignment="1">
      <alignment horizontal="right" vertical="center" wrapText="1"/>
    </xf>
    <xf numFmtId="183" fontId="1" fillId="0" borderId="1" xfId="0" applyNumberFormat="1" applyFont="1" applyBorder="1" applyAlignment="1">
      <alignment horizontal="distributed" vertical="center"/>
    </xf>
    <xf numFmtId="49" fontId="1" fillId="0" borderId="1" xfId="0" applyNumberFormat="1" applyFont="1" applyBorder="1" applyAlignment="1">
      <alignment horizontal="distributed" vertical="center"/>
    </xf>
    <xf numFmtId="181" fontId="1" fillId="0" borderId="1" xfId="0" applyNumberFormat="1" applyFont="1" applyBorder="1" applyAlignment="1">
      <alignment horizontal="distributed" vertical="center"/>
    </xf>
    <xf numFmtId="49" fontId="1" fillId="0" borderId="2" xfId="0" applyNumberFormat="1" applyFont="1" applyBorder="1" applyAlignment="1">
      <alignment horizontal="distributed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 shrinkToFit="1"/>
    </xf>
    <xf numFmtId="0" fontId="1" fillId="0" borderId="4" xfId="0" applyNumberFormat="1" applyFont="1" applyBorder="1" applyAlignment="1">
      <alignment horizontal="left" vertical="center" shrinkToFit="1"/>
    </xf>
    <xf numFmtId="178" fontId="9" fillId="0" borderId="5" xfId="0" applyNumberFormat="1" applyFont="1" applyBorder="1" applyAlignment="1">
      <alignment horizontal="right" vertical="center" shrinkToFit="1"/>
    </xf>
    <xf numFmtId="185" fontId="9" fillId="0" borderId="5" xfId="0" applyNumberFormat="1" applyFont="1" applyBorder="1" applyAlignment="1">
      <alignment horizontal="right" vertical="center" shrinkToFit="1"/>
    </xf>
    <xf numFmtId="185" fontId="9" fillId="0" borderId="6" xfId="0" applyNumberFormat="1" applyFont="1" applyBorder="1" applyAlignment="1">
      <alignment horizontal="right" vertical="center" shrinkToFit="1"/>
    </xf>
    <xf numFmtId="178" fontId="9" fillId="0" borderId="7" xfId="0" applyNumberFormat="1" applyFont="1" applyBorder="1" applyAlignment="1">
      <alignment horizontal="right" vertical="center" shrinkToFit="1"/>
    </xf>
    <xf numFmtId="185" fontId="9" fillId="0" borderId="7" xfId="0" applyNumberFormat="1" applyFont="1" applyBorder="1" applyAlignment="1">
      <alignment horizontal="right" vertical="center" shrinkToFit="1"/>
    </xf>
    <xf numFmtId="185" fontId="9" fillId="0" borderId="8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left" vertical="center" shrinkToFit="1"/>
    </xf>
    <xf numFmtId="188" fontId="0" fillId="0" borderId="5" xfId="0" applyNumberFormat="1" applyBorder="1" applyAlignment="1">
      <alignment horizontal="right" vertical="center" shrinkToFit="1"/>
    </xf>
    <xf numFmtId="189" fontId="0" fillId="0" borderId="5" xfId="0" applyNumberFormat="1" applyBorder="1" applyAlignment="1">
      <alignment horizontal="right" vertical="center" shrinkToFit="1"/>
    </xf>
    <xf numFmtId="178" fontId="0" fillId="0" borderId="5" xfId="0" applyNumberFormat="1" applyBorder="1" applyAlignment="1">
      <alignment horizontal="right" vertical="center" shrinkToFit="1"/>
    </xf>
    <xf numFmtId="189" fontId="0" fillId="0" borderId="6" xfId="0" applyNumberFormat="1" applyBorder="1" applyAlignment="1">
      <alignment horizontal="right" vertical="center" shrinkToFit="1"/>
    </xf>
    <xf numFmtId="49" fontId="0" fillId="0" borderId="3" xfId="0" applyNumberFormat="1" applyBorder="1" applyAlignment="1">
      <alignment horizontal="left" vertical="center" shrinkToFit="1"/>
    </xf>
    <xf numFmtId="178" fontId="11" fillId="0" borderId="5" xfId="0" applyNumberFormat="1" applyFont="1" applyBorder="1" applyAlignment="1">
      <alignment horizontal="right" vertical="center" shrinkToFit="1"/>
    </xf>
    <xf numFmtId="184" fontId="11" fillId="0" borderId="5" xfId="0" applyNumberFormat="1" applyFont="1" applyBorder="1" applyAlignment="1">
      <alignment horizontal="right" vertical="center" shrinkToFit="1"/>
    </xf>
    <xf numFmtId="184" fontId="11" fillId="0" borderId="6" xfId="0" applyNumberFormat="1" applyFont="1" applyBorder="1" applyAlignment="1">
      <alignment horizontal="right" vertical="center" shrinkToFit="1"/>
    </xf>
    <xf numFmtId="49" fontId="0" fillId="0" borderId="4" xfId="0" applyNumberFormat="1" applyBorder="1" applyAlignment="1">
      <alignment horizontal="left" vertical="center" shrinkToFit="1"/>
    </xf>
    <xf numFmtId="178" fontId="11" fillId="0" borderId="7" xfId="0" applyNumberFormat="1" applyFont="1" applyBorder="1" applyAlignment="1">
      <alignment horizontal="right" vertical="center" shrinkToFit="1"/>
    </xf>
    <xf numFmtId="184" fontId="11" fillId="0" borderId="7" xfId="0" applyNumberFormat="1" applyFont="1" applyBorder="1" applyAlignment="1">
      <alignment horizontal="right" vertical="center" shrinkToFit="1"/>
    </xf>
    <xf numFmtId="184" fontId="11" fillId="0" borderId="8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vertical="center" shrinkToFit="1"/>
    </xf>
    <xf numFmtId="178" fontId="8" fillId="0" borderId="13" xfId="0" applyNumberFormat="1" applyFont="1" applyBorder="1" applyAlignment="1">
      <alignment horizontal="right" vertical="center" shrinkToFit="1"/>
    </xf>
    <xf numFmtId="178" fontId="8" fillId="0" borderId="14" xfId="0" applyNumberFormat="1" applyFont="1" applyBorder="1" applyAlignment="1">
      <alignment horizontal="right" vertical="center" shrinkToFit="1"/>
    </xf>
    <xf numFmtId="0" fontId="11" fillId="0" borderId="3" xfId="0" applyFont="1" applyBorder="1" applyAlignment="1">
      <alignment horizontal="left" vertical="center" shrinkToFit="1"/>
    </xf>
    <xf numFmtId="178" fontId="8" fillId="0" borderId="5" xfId="0" applyNumberFormat="1" applyFont="1" applyBorder="1" applyAlignment="1">
      <alignment horizontal="right" vertical="center" shrinkToFit="1"/>
    </xf>
    <xf numFmtId="178" fontId="8" fillId="0" borderId="6" xfId="0" applyNumberFormat="1" applyFont="1" applyBorder="1" applyAlignment="1">
      <alignment horizontal="righ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shrinkToFi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188" fontId="0" fillId="2" borderId="5" xfId="0" applyNumberFormat="1" applyFill="1" applyBorder="1" applyAlignment="1">
      <alignment horizontal="right" vertical="center" shrinkToFit="1"/>
    </xf>
    <xf numFmtId="178" fontId="9" fillId="2" borderId="5" xfId="0" applyNumberFormat="1" applyFont="1" applyFill="1" applyBorder="1" applyAlignment="1">
      <alignment horizontal="right" vertical="center" shrinkToFit="1"/>
    </xf>
    <xf numFmtId="178" fontId="8" fillId="2" borderId="5" xfId="0" applyNumberFormat="1" applyFont="1" applyFill="1" applyBorder="1" applyAlignment="1">
      <alignment horizontal="right" vertical="center" shrinkToFit="1"/>
    </xf>
    <xf numFmtId="178" fontId="0" fillId="0" borderId="7" xfId="0" applyNumberFormat="1" applyBorder="1" applyAlignment="1">
      <alignment horizontal="right" vertical="center" shrinkToFit="1"/>
    </xf>
    <xf numFmtId="0" fontId="15" fillId="0" borderId="3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" fillId="0" borderId="18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83" fontId="1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1" fillId="0" borderId="19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83" fontId="10" fillId="0" borderId="15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32</xdr:row>
      <xdr:rowOff>9525</xdr:rowOff>
    </xdr:to>
    <xdr:sp>
      <xdr:nvSpPr>
        <xdr:cNvPr id="1" name="Line 4"/>
        <xdr:cNvSpPr>
          <a:spLocks/>
        </xdr:cNvSpPr>
      </xdr:nvSpPr>
      <xdr:spPr>
        <a:xfrm>
          <a:off x="0" y="1095375"/>
          <a:ext cx="0" cy="10325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32</xdr:row>
      <xdr:rowOff>9525</xdr:rowOff>
    </xdr:to>
    <xdr:sp>
      <xdr:nvSpPr>
        <xdr:cNvPr id="2" name="Line 14"/>
        <xdr:cNvSpPr>
          <a:spLocks/>
        </xdr:cNvSpPr>
      </xdr:nvSpPr>
      <xdr:spPr>
        <a:xfrm>
          <a:off x="0" y="1343025"/>
          <a:ext cx="0" cy="10077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Zeros="0" workbookViewId="0" topLeftCell="A1">
      <selection activeCell="E7" sqref="E7"/>
    </sheetView>
  </sheetViews>
  <sheetFormatPr defaultColWidth="9.00390625" defaultRowHeight="16.5"/>
  <cols>
    <col min="1" max="1" width="25.625" style="0" customWidth="1"/>
    <col min="2" max="2" width="11.625" style="0" customWidth="1"/>
    <col min="3" max="3" width="5.625" style="0" customWidth="1"/>
    <col min="4" max="4" width="11.625" style="0" customWidth="1"/>
    <col min="5" max="5" width="5.625" style="0" customWidth="1"/>
    <col min="6" max="6" width="11.625" style="0" customWidth="1"/>
    <col min="7" max="7" width="5.625" style="0" customWidth="1"/>
    <col min="8" max="8" width="12.625" style="0" customWidth="1"/>
    <col min="9" max="9" width="6.00390625" style="0" customWidth="1"/>
  </cols>
  <sheetData>
    <row r="1" spans="1:9" ht="30">
      <c r="A1" s="75" t="s">
        <v>55</v>
      </c>
      <c r="B1" s="75"/>
      <c r="C1" s="75"/>
      <c r="D1" s="75"/>
      <c r="E1" s="75"/>
      <c r="F1" s="75"/>
      <c r="G1" s="75"/>
      <c r="H1" s="75"/>
      <c r="I1" s="75"/>
    </row>
    <row r="2" spans="1:9" ht="30">
      <c r="A2" s="75" t="s">
        <v>56</v>
      </c>
      <c r="B2" s="75"/>
      <c r="C2" s="75"/>
      <c r="D2" s="75"/>
      <c r="E2" s="75"/>
      <c r="F2" s="75"/>
      <c r="G2" s="75"/>
      <c r="H2" s="75"/>
      <c r="I2" s="75"/>
    </row>
    <row r="3" spans="1:9" ht="19.5" customHeight="1" thickBot="1">
      <c r="A3" s="33" t="s">
        <v>30</v>
      </c>
      <c r="B3" s="80" t="s">
        <v>80</v>
      </c>
      <c r="C3" s="80"/>
      <c r="D3" s="80"/>
      <c r="E3" s="80"/>
      <c r="F3" s="80"/>
      <c r="I3" s="34" t="s">
        <v>57</v>
      </c>
    </row>
    <row r="4" spans="1:9" ht="22.5" customHeight="1">
      <c r="A4" s="78" t="s">
        <v>58</v>
      </c>
      <c r="B4" s="76" t="s">
        <v>59</v>
      </c>
      <c r="C4" s="76"/>
      <c r="D4" s="76" t="s">
        <v>60</v>
      </c>
      <c r="E4" s="76"/>
      <c r="F4" s="76" t="s">
        <v>61</v>
      </c>
      <c r="G4" s="76"/>
      <c r="H4" s="76" t="s">
        <v>62</v>
      </c>
      <c r="I4" s="77"/>
    </row>
    <row r="5" spans="1:9" ht="22.5" customHeight="1">
      <c r="A5" s="79"/>
      <c r="B5" s="35" t="s">
        <v>63</v>
      </c>
      <c r="C5" s="36" t="s">
        <v>64</v>
      </c>
      <c r="D5" s="35" t="s">
        <v>63</v>
      </c>
      <c r="E5" s="36" t="s">
        <v>64</v>
      </c>
      <c r="F5" s="35" t="s">
        <v>63</v>
      </c>
      <c r="G5" s="36" t="s">
        <v>64</v>
      </c>
      <c r="H5" s="35" t="s">
        <v>63</v>
      </c>
      <c r="I5" s="37" t="s">
        <v>64</v>
      </c>
    </row>
    <row r="6" spans="1:9" ht="24" customHeight="1">
      <c r="A6" s="38" t="s">
        <v>31</v>
      </c>
      <c r="B6" s="39"/>
      <c r="C6" s="40"/>
      <c r="D6" s="39"/>
      <c r="E6" s="40"/>
      <c r="F6" s="39"/>
      <c r="G6" s="40"/>
      <c r="H6" s="41"/>
      <c r="I6" s="42"/>
    </row>
    <row r="7" spans="1:9" ht="24" customHeight="1">
      <c r="A7" s="38" t="s">
        <v>32</v>
      </c>
      <c r="B7" s="70">
        <v>5605154</v>
      </c>
      <c r="C7" s="40">
        <f>+B7/$B$17*100</f>
        <v>35.62313801924778</v>
      </c>
      <c r="D7" s="70">
        <v>5168067</v>
      </c>
      <c r="E7" s="40">
        <f>+D7/$D$17*100+0.01</f>
        <v>38.22299059209551</v>
      </c>
      <c r="F7" s="70">
        <v>7665470</v>
      </c>
      <c r="G7" s="40">
        <f>+F7/$F$17*100</f>
        <v>60.177815523008924</v>
      </c>
      <c r="H7" s="41">
        <f>+B7-D7</f>
        <v>437087</v>
      </c>
      <c r="I7" s="42">
        <f>+H7/D7*100</f>
        <v>8.457456143660675</v>
      </c>
    </row>
    <row r="8" spans="1:9" ht="24" customHeight="1">
      <c r="A8" s="38" t="s">
        <v>33</v>
      </c>
      <c r="B8" s="70">
        <v>3</v>
      </c>
      <c r="C8" s="40">
        <f aca="true" t="shared" si="0" ref="C8:C17">+B8/$B$17*100</f>
        <v>1.9066276155435403E-05</v>
      </c>
      <c r="D8" s="70">
        <v>3</v>
      </c>
      <c r="E8" s="40">
        <f aca="true" t="shared" si="1" ref="E8:E17">+D8/$D$17*100</f>
        <v>2.2182176000482684E-05</v>
      </c>
      <c r="F8" s="70"/>
      <c r="G8" s="40">
        <f aca="true" t="shared" si="2" ref="G8:G17">+F8/$F$17*100</f>
        <v>0</v>
      </c>
      <c r="H8" s="41">
        <f aca="true" t="shared" si="3" ref="H8:H29">+B8-D8</f>
        <v>0</v>
      </c>
      <c r="I8" s="42">
        <f aca="true" t="shared" si="4" ref="I8:I17">+H8/D8*100</f>
        <v>0</v>
      </c>
    </row>
    <row r="9" spans="1:9" ht="24" customHeight="1">
      <c r="A9" s="38" t="s">
        <v>34</v>
      </c>
      <c r="B9" s="70">
        <v>158140</v>
      </c>
      <c r="C9" s="40">
        <f t="shared" si="0"/>
        <v>1.0050469704068514</v>
      </c>
      <c r="D9" s="70">
        <v>150578</v>
      </c>
      <c r="E9" s="40">
        <f t="shared" si="1"/>
        <v>1.1133825659335606</v>
      </c>
      <c r="F9" s="70">
        <v>395118</v>
      </c>
      <c r="G9" s="40">
        <f t="shared" si="2"/>
        <v>3.1018760902880373</v>
      </c>
      <c r="H9" s="41">
        <f t="shared" si="3"/>
        <v>7562</v>
      </c>
      <c r="I9" s="42">
        <f t="shared" si="4"/>
        <v>5.021981962836537</v>
      </c>
    </row>
    <row r="10" spans="1:9" ht="24" customHeight="1">
      <c r="A10" s="38" t="s">
        <v>35</v>
      </c>
      <c r="B10" s="70">
        <v>145339</v>
      </c>
      <c r="C10" s="40">
        <f t="shared" si="0"/>
        <v>0.9236911700516086</v>
      </c>
      <c r="D10" s="70">
        <v>131906</v>
      </c>
      <c r="E10" s="40">
        <f t="shared" si="1"/>
        <v>0.9753207025065562</v>
      </c>
      <c r="F10" s="70">
        <v>311558</v>
      </c>
      <c r="G10" s="40">
        <f t="shared" si="2"/>
        <v>2.445887838412728</v>
      </c>
      <c r="H10" s="41">
        <f t="shared" si="3"/>
        <v>13433</v>
      </c>
      <c r="I10" s="42">
        <f t="shared" si="4"/>
        <v>10.183767228177642</v>
      </c>
    </row>
    <row r="11" spans="1:9" ht="24" customHeight="1">
      <c r="A11" s="38" t="s">
        <v>36</v>
      </c>
      <c r="B11" s="70">
        <v>1</v>
      </c>
      <c r="C11" s="40"/>
      <c r="D11" s="70">
        <v>1</v>
      </c>
      <c r="E11" s="40"/>
      <c r="F11" s="70">
        <v>5517</v>
      </c>
      <c r="G11" s="40">
        <f t="shared" si="2"/>
        <v>0.04331123965529058</v>
      </c>
      <c r="H11" s="41">
        <f t="shared" si="3"/>
        <v>0</v>
      </c>
      <c r="I11" s="42">
        <f t="shared" si="4"/>
        <v>0</v>
      </c>
    </row>
    <row r="12" spans="1:9" ht="24" customHeight="1">
      <c r="A12" s="38" t="s">
        <v>37</v>
      </c>
      <c r="B12" s="70">
        <v>362192</v>
      </c>
      <c r="C12" s="40">
        <f t="shared" si="0"/>
        <v>2.301884231096486</v>
      </c>
      <c r="D12" s="70">
        <v>362271</v>
      </c>
      <c r="E12" s="40">
        <f t="shared" si="1"/>
        <v>2.6786530272902875</v>
      </c>
      <c r="F12" s="70">
        <v>493219</v>
      </c>
      <c r="G12" s="40">
        <f t="shared" si="2"/>
        <v>3.87201854477846</v>
      </c>
      <c r="H12" s="41">
        <f t="shared" si="3"/>
        <v>-79</v>
      </c>
      <c r="I12" s="42">
        <f t="shared" si="4"/>
        <v>-0.021806879380353382</v>
      </c>
    </row>
    <row r="13" spans="1:9" ht="24" customHeight="1">
      <c r="A13" s="38" t="s">
        <v>38</v>
      </c>
      <c r="B13" s="70">
        <v>93799</v>
      </c>
      <c r="C13" s="40">
        <f t="shared" si="0"/>
        <v>0.5961325457012284</v>
      </c>
      <c r="D13" s="70">
        <v>93799</v>
      </c>
      <c r="E13" s="40">
        <f t="shared" si="1"/>
        <v>0.6935553088897585</v>
      </c>
      <c r="F13" s="70">
        <v>35604</v>
      </c>
      <c r="G13" s="40">
        <f t="shared" si="2"/>
        <v>0.27950940306089644</v>
      </c>
      <c r="H13" s="41">
        <f t="shared" si="3"/>
        <v>0</v>
      </c>
      <c r="I13" s="42">
        <f t="shared" si="4"/>
        <v>0</v>
      </c>
    </row>
    <row r="14" spans="1:9" ht="24" customHeight="1">
      <c r="A14" s="38" t="s">
        <v>39</v>
      </c>
      <c r="B14" s="70">
        <v>9247390</v>
      </c>
      <c r="C14" s="40">
        <f t="shared" si="0"/>
        <v>58.77109715233726</v>
      </c>
      <c r="D14" s="70">
        <v>7525192</v>
      </c>
      <c r="E14" s="40">
        <f t="shared" si="1"/>
        <v>55.641711127141434</v>
      </c>
      <c r="F14" s="70">
        <v>3678701</v>
      </c>
      <c r="G14" s="40">
        <f t="shared" si="2"/>
        <v>28.879662974652366</v>
      </c>
      <c r="H14" s="41">
        <f t="shared" si="3"/>
        <v>1722198</v>
      </c>
      <c r="I14" s="42">
        <f t="shared" si="4"/>
        <v>22.885768230232532</v>
      </c>
    </row>
    <row r="15" spans="1:9" ht="24" customHeight="1">
      <c r="A15" s="38" t="s">
        <v>40</v>
      </c>
      <c r="B15" s="70">
        <v>2</v>
      </c>
      <c r="C15" s="40">
        <f t="shared" si="0"/>
        <v>1.2710850770290269E-05</v>
      </c>
      <c r="D15" s="70">
        <v>2</v>
      </c>
      <c r="E15" s="40">
        <f t="shared" si="1"/>
        <v>1.4788117333655122E-05</v>
      </c>
      <c r="F15" s="70"/>
      <c r="G15" s="40">
        <f t="shared" si="2"/>
        <v>0</v>
      </c>
      <c r="H15" s="41">
        <f t="shared" si="3"/>
        <v>0</v>
      </c>
      <c r="I15" s="42">
        <f t="shared" si="4"/>
        <v>0</v>
      </c>
    </row>
    <row r="16" spans="1:9" ht="24" customHeight="1">
      <c r="A16" s="38" t="s">
        <v>41</v>
      </c>
      <c r="B16" s="70">
        <v>122568</v>
      </c>
      <c r="C16" s="40">
        <f t="shared" si="0"/>
        <v>0.7789717786064687</v>
      </c>
      <c r="D16" s="70">
        <v>92553</v>
      </c>
      <c r="E16" s="40">
        <f t="shared" si="1"/>
        <v>0.6843423117908913</v>
      </c>
      <c r="F16" s="70">
        <v>152846</v>
      </c>
      <c r="G16" s="40">
        <f t="shared" si="2"/>
        <v>1.1999183861432923</v>
      </c>
      <c r="H16" s="41">
        <f t="shared" si="3"/>
        <v>30015</v>
      </c>
      <c r="I16" s="42">
        <f t="shared" si="4"/>
        <v>32.43006709669054</v>
      </c>
    </row>
    <row r="17" spans="1:9" ht="24" customHeight="1">
      <c r="A17" s="38" t="s">
        <v>42</v>
      </c>
      <c r="B17" s="39">
        <v>15734588</v>
      </c>
      <c r="C17" s="40">
        <f t="shared" si="0"/>
        <v>100</v>
      </c>
      <c r="D17" s="39">
        <v>13524372</v>
      </c>
      <c r="E17" s="40">
        <f t="shared" si="1"/>
        <v>100</v>
      </c>
      <c r="F17" s="39">
        <v>12738033</v>
      </c>
      <c r="G17" s="40">
        <f t="shared" si="2"/>
        <v>100</v>
      </c>
      <c r="H17" s="41">
        <f t="shared" si="3"/>
        <v>2210216</v>
      </c>
      <c r="I17" s="42">
        <f t="shared" si="4"/>
        <v>16.342466770360943</v>
      </c>
    </row>
    <row r="18" spans="1:9" ht="24" customHeight="1">
      <c r="A18" s="38" t="s">
        <v>43</v>
      </c>
      <c r="B18" s="39"/>
      <c r="C18" s="40"/>
      <c r="D18" s="39"/>
      <c r="E18" s="40"/>
      <c r="F18" s="39"/>
      <c r="G18" s="40"/>
      <c r="H18" s="41">
        <f t="shared" si="3"/>
        <v>0</v>
      </c>
      <c r="I18" s="42"/>
    </row>
    <row r="19" spans="1:9" ht="24" customHeight="1">
      <c r="A19" s="38" t="s">
        <v>44</v>
      </c>
      <c r="B19" s="70">
        <v>1589029</v>
      </c>
      <c r="C19" s="40">
        <f>+B19/$B$29*100</f>
        <v>9.93851989931819</v>
      </c>
      <c r="D19" s="70">
        <v>1595395</v>
      </c>
      <c r="E19" s="40">
        <f>+D19/$D$29*100</f>
        <v>10.704150679273548</v>
      </c>
      <c r="F19" s="70">
        <v>1887326</v>
      </c>
      <c r="G19" s="40">
        <f>+F19/$F$29*100</f>
        <v>11.208905995437867</v>
      </c>
      <c r="H19" s="41">
        <f t="shared" si="3"/>
        <v>-6366</v>
      </c>
      <c r="I19" s="42">
        <f>+H19/D19*100</f>
        <v>-0.3990234393363399</v>
      </c>
    </row>
    <row r="20" spans="1:9" ht="24" customHeight="1">
      <c r="A20" s="38" t="s">
        <v>45</v>
      </c>
      <c r="B20" s="70">
        <v>5081927</v>
      </c>
      <c r="C20" s="40">
        <f aca="true" t="shared" si="5" ref="C20:C29">+B20/$B$29*100</f>
        <v>31.7847141974013</v>
      </c>
      <c r="D20" s="70">
        <v>5759106</v>
      </c>
      <c r="E20" s="40">
        <f aca="true" t="shared" si="6" ref="E20:E29">+D20/$D$29*100</f>
        <v>38.640172748384174</v>
      </c>
      <c r="F20" s="70">
        <v>7079568</v>
      </c>
      <c r="G20" s="40">
        <f aca="true" t="shared" si="7" ref="G20:G29">+F20/$F$29*100</f>
        <v>42.045842742753536</v>
      </c>
      <c r="H20" s="41">
        <f t="shared" si="3"/>
        <v>-677179</v>
      </c>
      <c r="I20" s="42">
        <f aca="true" t="shared" si="8" ref="I20:I29">+H20/D20*100</f>
        <v>-11.758404863532638</v>
      </c>
    </row>
    <row r="21" spans="1:9" ht="24" customHeight="1">
      <c r="A21" s="38" t="s">
        <v>46</v>
      </c>
      <c r="B21" s="70">
        <v>2399404</v>
      </c>
      <c r="C21" s="40">
        <f t="shared" si="5"/>
        <v>15.006978727577444</v>
      </c>
      <c r="D21" s="70">
        <v>2016783</v>
      </c>
      <c r="E21" s="40">
        <f t="shared" si="6"/>
        <v>13.531413298523153</v>
      </c>
      <c r="F21" s="70">
        <v>2369941</v>
      </c>
      <c r="G21" s="40">
        <f t="shared" si="7"/>
        <v>14.075176140070136</v>
      </c>
      <c r="H21" s="41">
        <f t="shared" si="3"/>
        <v>382621</v>
      </c>
      <c r="I21" s="42">
        <f t="shared" si="8"/>
        <v>18.97184773969237</v>
      </c>
    </row>
    <row r="22" spans="1:9" ht="24" customHeight="1">
      <c r="A22" s="38" t="s">
        <v>47</v>
      </c>
      <c r="B22" s="70">
        <v>2598750</v>
      </c>
      <c r="C22" s="40">
        <f t="shared" si="5"/>
        <v>16.253780508948008</v>
      </c>
      <c r="D22" s="70">
        <v>2826479</v>
      </c>
      <c r="E22" s="40">
        <f t="shared" si="6"/>
        <v>18.963991430211593</v>
      </c>
      <c r="F22" s="70">
        <v>3221535</v>
      </c>
      <c r="G22" s="40">
        <f t="shared" si="7"/>
        <v>19.13282759629917</v>
      </c>
      <c r="H22" s="41">
        <f t="shared" si="3"/>
        <v>-227729</v>
      </c>
      <c r="I22" s="42">
        <f t="shared" si="8"/>
        <v>-8.056985387119452</v>
      </c>
    </row>
    <row r="23" spans="1:9" ht="24" customHeight="1">
      <c r="A23" s="38" t="s">
        <v>48</v>
      </c>
      <c r="B23" s="70">
        <v>178579</v>
      </c>
      <c r="C23" s="40">
        <f t="shared" si="5"/>
        <v>1.1169153899018476</v>
      </c>
      <c r="D23" s="70">
        <v>106854</v>
      </c>
      <c r="E23" s="40">
        <f t="shared" si="6"/>
        <v>0.7169267276649957</v>
      </c>
      <c r="F23" s="70">
        <v>164947</v>
      </c>
      <c r="G23" s="40">
        <f t="shared" si="7"/>
        <v>0.9796269522220803</v>
      </c>
      <c r="H23" s="41">
        <f t="shared" si="3"/>
        <v>71725</v>
      </c>
      <c r="I23" s="42">
        <f t="shared" si="8"/>
        <v>67.12430044733935</v>
      </c>
    </row>
    <row r="24" spans="1:9" ht="24" customHeight="1">
      <c r="A24" s="38" t="s">
        <v>49</v>
      </c>
      <c r="B24" s="70">
        <v>1733857</v>
      </c>
      <c r="C24" s="40">
        <f t="shared" si="5"/>
        <v>10.844340976201275</v>
      </c>
      <c r="D24" s="70">
        <v>473058</v>
      </c>
      <c r="E24" s="40">
        <f t="shared" si="6"/>
        <v>3.1739375590595342</v>
      </c>
      <c r="F24" s="70">
        <v>215512</v>
      </c>
      <c r="G24" s="40">
        <f t="shared" si="7"/>
        <v>1.2799345470198606</v>
      </c>
      <c r="H24" s="41">
        <f t="shared" si="3"/>
        <v>1260799</v>
      </c>
      <c r="I24" s="42">
        <f t="shared" si="8"/>
        <v>266.52101856431983</v>
      </c>
    </row>
    <row r="25" spans="1:9" ht="24" customHeight="1">
      <c r="A25" s="38" t="s">
        <v>50</v>
      </c>
      <c r="B25" s="70">
        <v>1305796</v>
      </c>
      <c r="C25" s="40">
        <f t="shared" si="5"/>
        <v>8.167050148518431</v>
      </c>
      <c r="D25" s="70">
        <v>1183357</v>
      </c>
      <c r="E25" s="40">
        <f t="shared" si="6"/>
        <v>7.939620993780919</v>
      </c>
      <c r="F25" s="70">
        <v>1612192</v>
      </c>
      <c r="G25" s="40">
        <f t="shared" si="7"/>
        <v>9.57487396167751</v>
      </c>
      <c r="H25" s="41">
        <f t="shared" si="3"/>
        <v>122439</v>
      </c>
      <c r="I25" s="42">
        <f t="shared" si="8"/>
        <v>10.346750811462643</v>
      </c>
    </row>
    <row r="26" spans="1:9" ht="24" customHeight="1">
      <c r="A26" s="38" t="s">
        <v>51</v>
      </c>
      <c r="B26" s="70">
        <v>545320</v>
      </c>
      <c r="C26" s="40">
        <f t="shared" si="5"/>
        <v>3.4106826694139594</v>
      </c>
      <c r="D26" s="70">
        <v>515962</v>
      </c>
      <c r="E26" s="40">
        <f t="shared" si="6"/>
        <v>3.461797857445547</v>
      </c>
      <c r="F26" s="70">
        <v>123608</v>
      </c>
      <c r="G26" s="40">
        <f t="shared" si="7"/>
        <v>0.7341129472513407</v>
      </c>
      <c r="H26" s="41">
        <f t="shared" si="3"/>
        <v>29358</v>
      </c>
      <c r="I26" s="42">
        <f t="shared" si="8"/>
        <v>5.689953911334555</v>
      </c>
    </row>
    <row r="27" spans="1:9" ht="24" customHeight="1">
      <c r="A27" s="38" t="s">
        <v>52</v>
      </c>
      <c r="B27" s="70"/>
      <c r="C27" s="40">
        <f t="shared" si="5"/>
        <v>0</v>
      </c>
      <c r="D27" s="70">
        <v>159908</v>
      </c>
      <c r="E27" s="40">
        <f t="shared" si="6"/>
        <v>1.0728874835518944</v>
      </c>
      <c r="F27" s="70">
        <v>161607</v>
      </c>
      <c r="G27" s="40">
        <f t="shared" si="7"/>
        <v>0.9597905561650331</v>
      </c>
      <c r="H27" s="41">
        <f t="shared" si="3"/>
        <v>-159908</v>
      </c>
      <c r="I27" s="42">
        <f t="shared" si="8"/>
        <v>-100</v>
      </c>
    </row>
    <row r="28" spans="1:9" ht="24" customHeight="1">
      <c r="A28" s="38" t="s">
        <v>53</v>
      </c>
      <c r="B28" s="70">
        <v>555926</v>
      </c>
      <c r="C28" s="40">
        <f t="shared" si="5"/>
        <v>3.47701748271955</v>
      </c>
      <c r="D28" s="70">
        <v>267550</v>
      </c>
      <c r="E28" s="40">
        <f t="shared" si="6"/>
        <v>1.7951012221046436</v>
      </c>
      <c r="F28" s="70">
        <v>1500</v>
      </c>
      <c r="G28" s="40">
        <f t="shared" si="7"/>
        <v>0.008908561103464266</v>
      </c>
      <c r="H28" s="41">
        <f t="shared" si="3"/>
        <v>288376</v>
      </c>
      <c r="I28" s="42">
        <f t="shared" si="8"/>
        <v>107.78396561390396</v>
      </c>
    </row>
    <row r="29" spans="1:9" ht="24" customHeight="1">
      <c r="A29" s="38" t="s">
        <v>54</v>
      </c>
      <c r="B29" s="39">
        <v>15988588</v>
      </c>
      <c r="C29" s="40">
        <f t="shared" si="5"/>
        <v>100</v>
      </c>
      <c r="D29" s="39">
        <v>14904452</v>
      </c>
      <c r="E29" s="40">
        <f t="shared" si="6"/>
        <v>100</v>
      </c>
      <c r="F29" s="39">
        <v>16837736</v>
      </c>
      <c r="G29" s="40">
        <f t="shared" si="7"/>
        <v>100</v>
      </c>
      <c r="H29" s="41">
        <f t="shared" si="3"/>
        <v>1084136</v>
      </c>
      <c r="I29" s="42">
        <f t="shared" si="8"/>
        <v>7.273907152037526</v>
      </c>
    </row>
    <row r="30" spans="1:9" ht="24" customHeight="1">
      <c r="A30" s="38"/>
      <c r="B30" s="39"/>
      <c r="C30" s="40"/>
      <c r="D30" s="39"/>
      <c r="E30" s="40"/>
      <c r="F30" s="39"/>
      <c r="G30" s="40"/>
      <c r="H30" s="41"/>
      <c r="I30" s="42"/>
    </row>
    <row r="31" spans="1:9" ht="24" customHeight="1">
      <c r="A31" s="43"/>
      <c r="B31" s="44"/>
      <c r="C31" s="45"/>
      <c r="D31" s="44"/>
      <c r="E31" s="45"/>
      <c r="F31" s="44"/>
      <c r="G31" s="45"/>
      <c r="H31" s="44"/>
      <c r="I31" s="46"/>
    </row>
    <row r="32" spans="1:9" ht="24" customHeight="1" thickBot="1">
      <c r="A32" s="47" t="s">
        <v>16</v>
      </c>
      <c r="B32" s="48">
        <v>-254000</v>
      </c>
      <c r="C32" s="49"/>
      <c r="D32" s="48">
        <v>-1380080</v>
      </c>
      <c r="E32" s="49"/>
      <c r="F32" s="48">
        <v>-4099703</v>
      </c>
      <c r="G32" s="49"/>
      <c r="H32" s="73"/>
      <c r="I32" s="50"/>
    </row>
  </sheetData>
  <mergeCells count="8">
    <mergeCell ref="A1:I1"/>
    <mergeCell ref="A2:I2"/>
    <mergeCell ref="B4:C4"/>
    <mergeCell ref="D4:E4"/>
    <mergeCell ref="F4:G4"/>
    <mergeCell ref="H4:I4"/>
    <mergeCell ref="A4:A5"/>
    <mergeCell ref="B3:F3"/>
  </mergeCells>
  <printOptions horizontalCentered="1"/>
  <pageMargins left="0.3937007874015748" right="0.3937007874015748" top="0.7874015748031497" bottom="0.5905511811023623" header="0.3937007874015748" footer="0.3937007874015748"/>
  <pageSetup horizontalDpi="300" verticalDpi="300" orientation="portrait" paperSize="9" scale="98" r:id="rId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4">
      <selection activeCell="E7" sqref="E7"/>
    </sheetView>
  </sheetViews>
  <sheetFormatPr defaultColWidth="9.00390625" defaultRowHeight="16.5"/>
  <cols>
    <col min="1" max="1" width="37.625" style="10" customWidth="1"/>
    <col min="2" max="2" width="16.625" style="11" customWidth="1"/>
    <col min="3" max="3" width="6.625" style="9" customWidth="1"/>
    <col min="4" max="4" width="16.625" style="10" customWidth="1"/>
    <col min="5" max="5" width="6.625" style="10" customWidth="1"/>
    <col min="6" max="6" width="16.625" style="10" customWidth="1"/>
    <col min="7" max="7" width="6.625" style="10" customWidth="1"/>
  </cols>
  <sheetData>
    <row r="1" spans="1:7" s="6" customFormat="1" ht="29.25" customHeight="1">
      <c r="A1" s="81" t="s">
        <v>7</v>
      </c>
      <c r="B1" s="82"/>
      <c r="C1" s="82"/>
      <c r="D1" s="82"/>
      <c r="E1" s="82"/>
      <c r="F1" s="82"/>
      <c r="G1" s="82"/>
    </row>
    <row r="2" spans="1:7" s="6" customFormat="1" ht="33.75" customHeight="1">
      <c r="A2" s="81" t="s">
        <v>17</v>
      </c>
      <c r="B2" s="83"/>
      <c r="C2" s="83"/>
      <c r="D2" s="83"/>
      <c r="E2" s="83"/>
      <c r="F2" s="83"/>
      <c r="G2" s="83"/>
    </row>
    <row r="3" spans="1:7" s="6" customFormat="1" ht="23.25" customHeight="1" thickBot="1">
      <c r="A3" s="5"/>
      <c r="B3" s="91" t="s">
        <v>81</v>
      </c>
      <c r="C3" s="91"/>
      <c r="D3" s="91"/>
      <c r="F3" s="23"/>
      <c r="G3" s="24" t="s">
        <v>12</v>
      </c>
    </row>
    <row r="4" spans="1:7" s="4" customFormat="1" ht="19.5" customHeight="1">
      <c r="A4" s="84" t="s">
        <v>4</v>
      </c>
      <c r="B4" s="86" t="s">
        <v>13</v>
      </c>
      <c r="C4" s="87"/>
      <c r="D4" s="88" t="s">
        <v>14</v>
      </c>
      <c r="E4" s="89"/>
      <c r="F4" s="88" t="s">
        <v>0</v>
      </c>
      <c r="G4" s="90"/>
    </row>
    <row r="5" spans="1:7" s="1" customFormat="1" ht="19.5" customHeight="1">
      <c r="A5" s="85"/>
      <c r="B5" s="19" t="s">
        <v>1</v>
      </c>
      <c r="C5" s="21" t="s">
        <v>3</v>
      </c>
      <c r="D5" s="20" t="s">
        <v>1</v>
      </c>
      <c r="E5" s="20" t="s">
        <v>2</v>
      </c>
      <c r="F5" s="20" t="s">
        <v>1</v>
      </c>
      <c r="G5" s="22" t="s">
        <v>2</v>
      </c>
    </row>
    <row r="6" spans="1:7" ht="30.75" customHeight="1">
      <c r="A6" s="25" t="s">
        <v>18</v>
      </c>
      <c r="B6" s="27"/>
      <c r="C6" s="28"/>
      <c r="D6" s="27"/>
      <c r="E6" s="28"/>
      <c r="F6" s="27"/>
      <c r="G6" s="29"/>
    </row>
    <row r="7" spans="1:7" s="1" customFormat="1" ht="30.75" customHeight="1">
      <c r="A7" s="25" t="s">
        <v>23</v>
      </c>
      <c r="B7" s="27">
        <f>SUM(B8:B10)</f>
        <v>15425587</v>
      </c>
      <c r="C7" s="28">
        <f>+B7/$B$7*100</f>
        <v>100</v>
      </c>
      <c r="D7" s="27">
        <f>SUM(D8:D10)</f>
        <v>13215349</v>
      </c>
      <c r="E7" s="28">
        <f>+D7/$D$7*100</f>
        <v>100</v>
      </c>
      <c r="F7" s="27">
        <f>SUM(F8:F10)</f>
        <v>12387048</v>
      </c>
      <c r="G7" s="29">
        <f>+F7/$F$7*100</f>
        <v>100</v>
      </c>
    </row>
    <row r="8" spans="1:7" s="1" customFormat="1" ht="30.75" customHeight="1">
      <c r="A8" s="25" t="s">
        <v>5</v>
      </c>
      <c r="B8" s="71">
        <v>3100763</v>
      </c>
      <c r="C8" s="28">
        <f>+B8/$B$7*100</f>
        <v>20.101426286079096</v>
      </c>
      <c r="D8" s="71">
        <v>2767450</v>
      </c>
      <c r="E8" s="28">
        <f>+D8/$D$7*100</f>
        <v>20.941179835659277</v>
      </c>
      <c r="F8" s="71">
        <v>4398442</v>
      </c>
      <c r="G8" s="29">
        <f>+F8/$F$7*100</f>
        <v>35.50839554347412</v>
      </c>
    </row>
    <row r="9" spans="1:7" s="1" customFormat="1" ht="30.75" customHeight="1">
      <c r="A9" s="25" t="s">
        <v>6</v>
      </c>
      <c r="B9" s="71">
        <v>2504391</v>
      </c>
      <c r="C9" s="28">
        <f>+B9/$B$7*100</f>
        <v>16.23530436799585</v>
      </c>
      <c r="D9" s="71">
        <v>2400617</v>
      </c>
      <c r="E9" s="28">
        <f>+D9/$D$7*100</f>
        <v>18.165369677335043</v>
      </c>
      <c r="F9" s="71">
        <v>3267028</v>
      </c>
      <c r="G9" s="29">
        <f>+F9/$F$7*100</f>
        <v>26.374548641451945</v>
      </c>
    </row>
    <row r="10" spans="1:7" s="1" customFormat="1" ht="30.75" customHeight="1">
      <c r="A10" s="25" t="s">
        <v>8</v>
      </c>
      <c r="B10" s="71">
        <v>9820433</v>
      </c>
      <c r="C10" s="28">
        <f>+B10/$B$7*100</f>
        <v>63.66326934592506</v>
      </c>
      <c r="D10" s="71">
        <v>8047282</v>
      </c>
      <c r="E10" s="28">
        <f>+D10/$D$7*100</f>
        <v>60.89345048700567</v>
      </c>
      <c r="F10" s="71">
        <v>4721578</v>
      </c>
      <c r="G10" s="29">
        <f>+F10/$F$7*100</f>
        <v>38.11705581507393</v>
      </c>
    </row>
    <row r="11" spans="1:7" s="1" customFormat="1" ht="30.75" customHeight="1">
      <c r="A11" s="25" t="s">
        <v>24</v>
      </c>
      <c r="B11" s="27">
        <f>SUM(B12:B14)</f>
        <v>10712818</v>
      </c>
      <c r="C11" s="28">
        <f>+B11/$B$11*100</f>
        <v>100</v>
      </c>
      <c r="D11" s="27">
        <f>SUM(D12:D14)</f>
        <v>10418189</v>
      </c>
      <c r="E11" s="28">
        <f>+D11/$D$11*100</f>
        <v>100</v>
      </c>
      <c r="F11" s="27">
        <f>SUM(F12:F14)</f>
        <v>11700476</v>
      </c>
      <c r="G11" s="29">
        <f>+F11/$F$11*100</f>
        <v>100</v>
      </c>
    </row>
    <row r="12" spans="1:7" s="1" customFormat="1" ht="30.75" customHeight="1">
      <c r="A12" s="25" t="s">
        <v>15</v>
      </c>
      <c r="B12" s="71">
        <v>9899832</v>
      </c>
      <c r="C12" s="28">
        <f>+B12/$B$11*100</f>
        <v>92.41109108733109</v>
      </c>
      <c r="D12" s="71">
        <v>9483575</v>
      </c>
      <c r="E12" s="28">
        <f>+D12/$D$11*100</f>
        <v>91.02901665538991</v>
      </c>
      <c r="F12" s="71">
        <v>11576868</v>
      </c>
      <c r="G12" s="29">
        <f>+F12/$F$11*100</f>
        <v>98.94356434729664</v>
      </c>
    </row>
    <row r="13" spans="1:7" s="1" customFormat="1" ht="30.75" customHeight="1">
      <c r="A13" s="25" t="s">
        <v>9</v>
      </c>
      <c r="B13" s="71">
        <v>545320</v>
      </c>
      <c r="C13" s="28">
        <f>+B13/$B$11*100</f>
        <v>5.090350643500151</v>
      </c>
      <c r="D13" s="71">
        <v>515962</v>
      </c>
      <c r="E13" s="28">
        <f>+D13/$D$11*100</f>
        <v>4.95251142017101</v>
      </c>
      <c r="F13" s="71">
        <v>123608</v>
      </c>
      <c r="G13" s="29">
        <f>+F13/$F$11*100</f>
        <v>1.05643565270336</v>
      </c>
    </row>
    <row r="14" spans="1:7" s="1" customFormat="1" ht="30.75" customHeight="1">
      <c r="A14" s="25" t="s">
        <v>10</v>
      </c>
      <c r="B14" s="71">
        <v>267666</v>
      </c>
      <c r="C14" s="28">
        <f>+B14/$B$11*100</f>
        <v>2.4985582691687656</v>
      </c>
      <c r="D14" s="71">
        <v>418652</v>
      </c>
      <c r="E14" s="28">
        <f>+D14/$D$11*100</f>
        <v>4.0184719244390745</v>
      </c>
      <c r="F14" s="71"/>
      <c r="G14" s="29"/>
    </row>
    <row r="15" spans="1:7" s="1" customFormat="1" ht="30.75" customHeight="1">
      <c r="A15" s="25" t="s">
        <v>21</v>
      </c>
      <c r="B15" s="27">
        <f>+B7-B11</f>
        <v>4712769</v>
      </c>
      <c r="C15" s="28"/>
      <c r="D15" s="27">
        <f>+D7-D11</f>
        <v>2797160</v>
      </c>
      <c r="E15" s="28"/>
      <c r="F15" s="27">
        <v>686572</v>
      </c>
      <c r="G15" s="29"/>
    </row>
    <row r="16" spans="1:7" s="1" customFormat="1" ht="30.75" customHeight="1">
      <c r="A16" s="25" t="s">
        <v>22</v>
      </c>
      <c r="B16" s="27"/>
      <c r="C16" s="28"/>
      <c r="D16" s="27"/>
      <c r="E16" s="28"/>
      <c r="F16" s="27"/>
      <c r="G16" s="29"/>
    </row>
    <row r="17" spans="1:7" s="1" customFormat="1" ht="30.75" customHeight="1">
      <c r="A17" s="25" t="s">
        <v>19</v>
      </c>
      <c r="B17" s="27">
        <f>SUM(B18:B19)</f>
        <v>309001</v>
      </c>
      <c r="C17" s="28">
        <f>+B17/$B$17*100</f>
        <v>100</v>
      </c>
      <c r="D17" s="27">
        <v>309023</v>
      </c>
      <c r="E17" s="28">
        <f>+D17/$D$17*100</f>
        <v>100</v>
      </c>
      <c r="F17" s="27">
        <f>SUM(F18:F19)</f>
        <v>350985</v>
      </c>
      <c r="G17" s="29">
        <f>+F17/$F$17*100</f>
        <v>100</v>
      </c>
    </row>
    <row r="18" spans="1:7" s="1" customFormat="1" ht="30.75" customHeight="1">
      <c r="A18" s="25" t="s">
        <v>26</v>
      </c>
      <c r="B18" s="71">
        <v>300001</v>
      </c>
      <c r="C18" s="28">
        <f>+B18/$B$17*100</f>
        <v>97.08738806670529</v>
      </c>
      <c r="D18" s="71">
        <v>300023</v>
      </c>
      <c r="E18" s="28">
        <f>+D18/$D$17*100</f>
        <v>97.0875954217</v>
      </c>
      <c r="F18" s="71">
        <v>341985</v>
      </c>
      <c r="G18" s="29">
        <f>+F18/$F$17*100</f>
        <v>97.4357878541818</v>
      </c>
    </row>
    <row r="19" spans="1:7" s="1" customFormat="1" ht="30.75" customHeight="1">
      <c r="A19" s="25" t="s">
        <v>27</v>
      </c>
      <c r="B19" s="71">
        <v>9000</v>
      </c>
      <c r="C19" s="28">
        <f>+B19/$B$17*100</f>
        <v>2.912611933294714</v>
      </c>
      <c r="D19" s="71">
        <v>9000</v>
      </c>
      <c r="E19" s="28">
        <f>+D19/$D$17*100</f>
        <v>2.912404578299997</v>
      </c>
      <c r="F19" s="71">
        <v>9000</v>
      </c>
      <c r="G19" s="29">
        <f>+F19/$F$17*100</f>
        <v>2.564212145818197</v>
      </c>
    </row>
    <row r="20" spans="1:7" s="1" customFormat="1" ht="30.75" customHeight="1">
      <c r="A20" s="25" t="s">
        <v>20</v>
      </c>
      <c r="B20" s="27">
        <f>SUM(B21:B23)</f>
        <v>5275770</v>
      </c>
      <c r="C20" s="28">
        <f>+B20/$B$20*100</f>
        <v>100</v>
      </c>
      <c r="D20" s="27">
        <f>SUM(D21:D23)</f>
        <v>4486263</v>
      </c>
      <c r="E20" s="28">
        <f>+D20/$D$20*100</f>
        <v>100</v>
      </c>
      <c r="F20" s="27">
        <f>SUM(F21:F23)</f>
        <v>5137260</v>
      </c>
      <c r="G20" s="29">
        <f>+F20/$F$20*100</f>
        <v>100</v>
      </c>
    </row>
    <row r="21" spans="1:7" s="1" customFormat="1" ht="30.75" customHeight="1">
      <c r="A21" s="25" t="s">
        <v>28</v>
      </c>
      <c r="B21" s="71">
        <v>5017679</v>
      </c>
      <c r="C21" s="28">
        <f>+B21/$B$20*100</f>
        <v>95.10799371466156</v>
      </c>
      <c r="D21" s="71">
        <v>4243419</v>
      </c>
      <c r="E21" s="28">
        <f>+D21/$D$20*100</f>
        <v>94.58694240618529</v>
      </c>
      <c r="F21" s="71">
        <v>5101657</v>
      </c>
      <c r="G21" s="29">
        <f>+F21/$F$20*100</f>
        <v>99.30696519156126</v>
      </c>
    </row>
    <row r="22" spans="1:7" s="1" customFormat="1" ht="30.75" customHeight="1">
      <c r="A22" s="25" t="s">
        <v>29</v>
      </c>
      <c r="B22" s="71">
        <v>98205</v>
      </c>
      <c r="C22" s="28">
        <f>+B22/$B$20*100</f>
        <v>1.8614344446403082</v>
      </c>
      <c r="D22" s="71">
        <v>93799</v>
      </c>
      <c r="E22" s="28">
        <f>+D22/$D$20*100</f>
        <v>2.0908047521957585</v>
      </c>
      <c r="F22" s="71">
        <v>35603</v>
      </c>
      <c r="G22" s="29">
        <f>+F22/$F$20*100</f>
        <v>0.6930348084387398</v>
      </c>
    </row>
    <row r="23" spans="1:7" s="1" customFormat="1" ht="30.75" customHeight="1">
      <c r="A23" s="25" t="s">
        <v>11</v>
      </c>
      <c r="B23" s="71">
        <v>159886</v>
      </c>
      <c r="C23" s="28">
        <f>+B23/$B$20*100</f>
        <v>3.0305718406981352</v>
      </c>
      <c r="D23" s="71">
        <v>149045</v>
      </c>
      <c r="E23" s="28">
        <f>+D23/$D$20*100</f>
        <v>3.3222528416189596</v>
      </c>
      <c r="F23" s="71"/>
      <c r="G23" s="29"/>
    </row>
    <row r="24" spans="1:7" s="1" customFormat="1" ht="30.75" customHeight="1">
      <c r="A24" s="25" t="s">
        <v>25</v>
      </c>
      <c r="B24" s="27">
        <f>+B17-B20</f>
        <v>-4966769</v>
      </c>
      <c r="C24" s="28"/>
      <c r="D24" s="27">
        <f>+D17-D20</f>
        <v>-4177240</v>
      </c>
      <c r="E24" s="28"/>
      <c r="F24" s="27">
        <f>+F17-F20</f>
        <v>-4786275</v>
      </c>
      <c r="G24" s="29"/>
    </row>
    <row r="25" spans="1:7" s="1" customFormat="1" ht="30.75" customHeight="1">
      <c r="A25" s="25" t="s">
        <v>16</v>
      </c>
      <c r="B25" s="27">
        <f>+B15+B24</f>
        <v>-254000</v>
      </c>
      <c r="C25" s="28"/>
      <c r="D25" s="27">
        <f>+D15+D24</f>
        <v>-1380080</v>
      </c>
      <c r="E25" s="28"/>
      <c r="F25" s="27">
        <f>+F15+F24</f>
        <v>-4099703</v>
      </c>
      <c r="G25" s="29"/>
    </row>
    <row r="26" spans="1:7" s="1" customFormat="1" ht="30.75" customHeight="1">
      <c r="A26" s="25"/>
      <c r="B26" s="27"/>
      <c r="C26" s="28"/>
      <c r="D26" s="27"/>
      <c r="E26" s="28"/>
      <c r="F26" s="27"/>
      <c r="G26" s="29"/>
    </row>
    <row r="27" spans="1:7" s="1" customFormat="1" ht="30.75" customHeight="1">
      <c r="A27" s="25"/>
      <c r="B27" s="27"/>
      <c r="C27" s="28"/>
      <c r="D27" s="27"/>
      <c r="E27" s="28"/>
      <c r="F27" s="27"/>
      <c r="G27" s="29"/>
    </row>
    <row r="28" spans="1:7" s="1" customFormat="1" ht="30.75" customHeight="1" thickBot="1">
      <c r="A28" s="26"/>
      <c r="B28" s="30"/>
      <c r="C28" s="31"/>
      <c r="D28" s="30"/>
      <c r="E28" s="31"/>
      <c r="F28" s="30"/>
      <c r="G28" s="32"/>
    </row>
    <row r="29" spans="1:7" s="1" customFormat="1" ht="16.5">
      <c r="A29" s="12"/>
      <c r="B29" s="16"/>
      <c r="C29" s="17"/>
      <c r="D29" s="15"/>
      <c r="E29" s="18"/>
      <c r="F29" s="15"/>
      <c r="G29" s="17"/>
    </row>
    <row r="30" spans="1:7" s="1" customFormat="1" ht="16.5">
      <c r="A30" s="12"/>
      <c r="B30" s="16"/>
      <c r="C30" s="17"/>
      <c r="D30" s="15"/>
      <c r="E30" s="18"/>
      <c r="F30" s="15"/>
      <c r="G30" s="17"/>
    </row>
    <row r="31" spans="1:7" s="1" customFormat="1" ht="16.5">
      <c r="A31" s="12"/>
      <c r="B31" s="16"/>
      <c r="C31" s="17"/>
      <c r="D31" s="15"/>
      <c r="E31" s="18"/>
      <c r="F31" s="15"/>
      <c r="G31" s="17"/>
    </row>
    <row r="32" spans="1:7" s="1" customFormat="1" ht="16.5">
      <c r="A32" s="12"/>
      <c r="B32" s="16"/>
      <c r="C32" s="17"/>
      <c r="D32" s="15"/>
      <c r="E32" s="18"/>
      <c r="F32" s="15"/>
      <c r="G32" s="17"/>
    </row>
    <row r="33" spans="1:7" s="1" customFormat="1" ht="16.5">
      <c r="A33" s="12"/>
      <c r="B33" s="13"/>
      <c r="C33" s="14"/>
      <c r="D33" s="15"/>
      <c r="E33" s="15"/>
      <c r="F33" s="15"/>
      <c r="G33" s="15"/>
    </row>
    <row r="34" spans="1:7" s="1" customFormat="1" ht="16.5">
      <c r="A34" s="2"/>
      <c r="B34" s="8"/>
      <c r="C34" s="7"/>
      <c r="D34" s="3"/>
      <c r="E34" s="3"/>
      <c r="F34" s="3"/>
      <c r="G34" s="3"/>
    </row>
    <row r="35" spans="1:7" s="1" customFormat="1" ht="16.5">
      <c r="A35" s="2"/>
      <c r="B35" s="8"/>
      <c r="C35" s="7"/>
      <c r="D35" s="3"/>
      <c r="E35" s="3"/>
      <c r="F35" s="3"/>
      <c r="G35" s="3"/>
    </row>
    <row r="36" spans="1:7" s="1" customFormat="1" ht="16.5">
      <c r="A36" s="2"/>
      <c r="B36" s="8"/>
      <c r="C36" s="7"/>
      <c r="D36" s="3"/>
      <c r="E36" s="3"/>
      <c r="F36" s="3"/>
      <c r="G36" s="3"/>
    </row>
    <row r="37" spans="1:7" s="1" customFormat="1" ht="16.5">
      <c r="A37" s="2"/>
      <c r="B37" s="8"/>
      <c r="C37" s="7"/>
      <c r="D37" s="3"/>
      <c r="E37" s="3"/>
      <c r="F37" s="3"/>
      <c r="G37" s="3"/>
    </row>
    <row r="38" spans="1:7" s="1" customFormat="1" ht="16.5">
      <c r="A38" s="2"/>
      <c r="B38" s="8"/>
      <c r="C38" s="7"/>
      <c r="D38" s="3"/>
      <c r="E38" s="3"/>
      <c r="F38" s="3"/>
      <c r="G38" s="3"/>
    </row>
    <row r="39" spans="1:7" s="1" customFormat="1" ht="16.5">
      <c r="A39" s="2"/>
      <c r="B39" s="8"/>
      <c r="C39" s="7"/>
      <c r="D39" s="3"/>
      <c r="E39" s="3"/>
      <c r="F39" s="3"/>
      <c r="G39" s="3"/>
    </row>
  </sheetData>
  <mergeCells count="7">
    <mergeCell ref="A1:G1"/>
    <mergeCell ref="A2:G2"/>
    <mergeCell ref="A4:A5"/>
    <mergeCell ref="B4:C4"/>
    <mergeCell ref="D4:E4"/>
    <mergeCell ref="F4:G4"/>
    <mergeCell ref="B3:D3"/>
  </mergeCells>
  <printOptions horizontalCentered="1"/>
  <pageMargins left="0.3937007874015748" right="0.3937007874015748" top="0.7874015748031497" bottom="0.5905511811023623" header="0.3937007874015748" footer="0.3937007874015748"/>
  <pageSetup horizontalDpi="300" verticalDpi="300" orientation="portrait" paperSize="9" scale="88" r:id="rId2"/>
  <rowBreaks count="1" manualBreakCount="1">
    <brk id="2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Zeros="0" workbookViewId="0" topLeftCell="A1">
      <selection activeCell="G13" sqref="G13"/>
    </sheetView>
  </sheetViews>
  <sheetFormatPr defaultColWidth="9.00390625" defaultRowHeight="16.5"/>
  <cols>
    <col min="1" max="1" width="30.625" style="0" customWidth="1"/>
    <col min="2" max="4" width="15.625" style="0" customWidth="1"/>
    <col min="5" max="5" width="17.625" style="0" customWidth="1"/>
  </cols>
  <sheetData>
    <row r="1" spans="1:5" ht="34.5" customHeight="1">
      <c r="A1" s="92" t="s">
        <v>65</v>
      </c>
      <c r="B1" s="92"/>
      <c r="C1" s="92"/>
      <c r="D1" s="92"/>
      <c r="E1" s="92"/>
    </row>
    <row r="2" spans="1:5" ht="34.5" customHeight="1">
      <c r="A2" s="92" t="s">
        <v>79</v>
      </c>
      <c r="B2" s="92"/>
      <c r="C2" s="92"/>
      <c r="D2" s="92"/>
      <c r="E2" s="92"/>
    </row>
    <row r="3" spans="1:5" ht="34.5" customHeight="1">
      <c r="A3" s="93" t="s">
        <v>82</v>
      </c>
      <c r="B3" s="93"/>
      <c r="C3" s="93"/>
      <c r="D3" s="93"/>
      <c r="E3" s="93"/>
    </row>
    <row r="4" spans="1:5" ht="34.5" customHeight="1" thickBot="1">
      <c r="A4" s="51"/>
      <c r="B4" s="51"/>
      <c r="C4" s="51"/>
      <c r="D4" s="51"/>
      <c r="E4" s="51" t="s">
        <v>66</v>
      </c>
    </row>
    <row r="5" spans="1:5" ht="49.5" customHeight="1">
      <c r="A5" s="52" t="s">
        <v>67</v>
      </c>
      <c r="B5" s="53" t="s">
        <v>68</v>
      </c>
      <c r="C5" s="53" t="s">
        <v>69</v>
      </c>
      <c r="D5" s="53" t="s">
        <v>70</v>
      </c>
      <c r="E5" s="54" t="s">
        <v>71</v>
      </c>
    </row>
    <row r="6" spans="1:5" ht="49.5" customHeight="1">
      <c r="A6" s="55" t="s">
        <v>72</v>
      </c>
      <c r="B6" s="56">
        <f>SUM(B7:B8)</f>
        <v>1054000</v>
      </c>
      <c r="C6" s="56">
        <f>SUM(C7:C8)</f>
        <v>1899998</v>
      </c>
      <c r="D6" s="56">
        <f>SUM(D7:D8)</f>
        <v>4431187</v>
      </c>
      <c r="E6" s="57">
        <f aca="true" t="shared" si="0" ref="E6:E11">+B6-C6</f>
        <v>-845998</v>
      </c>
    </row>
    <row r="7" spans="1:5" ht="49.5" customHeight="1">
      <c r="A7" s="58" t="s">
        <v>74</v>
      </c>
      <c r="B7" s="72">
        <v>254000</v>
      </c>
      <c r="C7" s="72">
        <v>1380080</v>
      </c>
      <c r="D7" s="72">
        <v>4099703</v>
      </c>
      <c r="E7" s="60">
        <f t="shared" si="0"/>
        <v>-1126080</v>
      </c>
    </row>
    <row r="8" spans="1:5" ht="49.5" customHeight="1">
      <c r="A8" s="61" t="s">
        <v>75</v>
      </c>
      <c r="B8" s="72">
        <v>800000</v>
      </c>
      <c r="C8" s="72">
        <v>519918</v>
      </c>
      <c r="D8" s="72">
        <v>331484</v>
      </c>
      <c r="E8" s="60">
        <f t="shared" si="0"/>
        <v>280082</v>
      </c>
    </row>
    <row r="9" spans="1:5" ht="49.5" customHeight="1">
      <c r="A9" s="62" t="s">
        <v>73</v>
      </c>
      <c r="B9" s="59">
        <f>SUM(B10:B11)</f>
        <v>1054000</v>
      </c>
      <c r="C9" s="59">
        <f>SUM(C10:C11)</f>
        <v>1899998</v>
      </c>
      <c r="D9" s="59">
        <f>SUM(D10:D11)</f>
        <v>1014070</v>
      </c>
      <c r="E9" s="60">
        <f t="shared" si="0"/>
        <v>-845998</v>
      </c>
    </row>
    <row r="10" spans="1:5" ht="49.5" customHeight="1">
      <c r="A10" s="58" t="s">
        <v>77</v>
      </c>
      <c r="B10" s="72">
        <v>1054000</v>
      </c>
      <c r="C10" s="72">
        <v>1899998</v>
      </c>
      <c r="D10" s="72">
        <v>1014070</v>
      </c>
      <c r="E10" s="60">
        <f t="shared" si="0"/>
        <v>-845998</v>
      </c>
    </row>
    <row r="11" spans="1:5" ht="49.5" customHeight="1">
      <c r="A11" s="61" t="s">
        <v>76</v>
      </c>
      <c r="B11" s="72"/>
      <c r="C11" s="72"/>
      <c r="D11" s="72"/>
      <c r="E11" s="60">
        <f t="shared" si="0"/>
        <v>0</v>
      </c>
    </row>
    <row r="12" spans="1:5" ht="16.5">
      <c r="A12" s="74" t="s">
        <v>78</v>
      </c>
      <c r="B12" s="64"/>
      <c r="D12" s="64"/>
      <c r="E12" s="65"/>
    </row>
    <row r="13" spans="1:5" ht="16.5">
      <c r="A13" s="63"/>
      <c r="B13" s="64"/>
      <c r="D13" s="64"/>
      <c r="E13" s="65"/>
    </row>
    <row r="14" spans="1:5" ht="16.5">
      <c r="A14" s="63"/>
      <c r="B14" s="64"/>
      <c r="D14" s="64"/>
      <c r="E14" s="65"/>
    </row>
    <row r="15" spans="1:5" ht="16.5">
      <c r="A15" s="63"/>
      <c r="B15" s="64"/>
      <c r="D15" s="64"/>
      <c r="E15" s="65"/>
    </row>
    <row r="16" spans="1:5" ht="16.5">
      <c r="A16" s="63"/>
      <c r="B16" s="64"/>
      <c r="D16" s="64"/>
      <c r="E16" s="65"/>
    </row>
    <row r="17" spans="1:5" ht="16.5">
      <c r="A17" s="63"/>
      <c r="B17" s="64"/>
      <c r="D17" s="64"/>
      <c r="E17" s="65"/>
    </row>
    <row r="18" spans="1:5" ht="16.5">
      <c r="A18" s="63"/>
      <c r="B18" s="64"/>
      <c r="D18" s="64"/>
      <c r="E18" s="65"/>
    </row>
    <row r="19" spans="1:5" ht="16.5">
      <c r="A19" s="63"/>
      <c r="B19" s="64"/>
      <c r="D19" s="64"/>
      <c r="E19" s="65"/>
    </row>
    <row r="20" spans="1:5" ht="16.5">
      <c r="A20" s="63"/>
      <c r="B20" s="64"/>
      <c r="D20" s="64"/>
      <c r="E20" s="65"/>
    </row>
    <row r="21" spans="1:5" ht="17.25" thickBot="1">
      <c r="A21" s="66"/>
      <c r="B21" s="67"/>
      <c r="C21" s="68"/>
      <c r="D21" s="67"/>
      <c r="E21" s="69"/>
    </row>
  </sheetData>
  <mergeCells count="3">
    <mergeCell ref="A1:E1"/>
    <mergeCell ref="A2:E2"/>
    <mergeCell ref="A3:E3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n101</cp:lastModifiedBy>
  <cp:lastPrinted>1999-05-28T06:26:37Z</cp:lastPrinted>
  <dcterms:created xsi:type="dcterms:W3CDTF">1997-09-13T03:39:26Z</dcterms:created>
  <dcterms:modified xsi:type="dcterms:W3CDTF">2007-03-19T07:38:24Z</dcterms:modified>
  <cp:category/>
  <cp:version/>
  <cp:contentType/>
  <cp:contentStatus/>
</cp:coreProperties>
</file>