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20" windowHeight="6270" tabRatio="601" activeTab="1"/>
  </bookViews>
  <sheets>
    <sheet name="歲入歲出 明比較分析表_1" sheetId="1" r:id="rId1"/>
    <sheet name="歲入歲出性質及餘絀簡明比較分析表_2" sheetId="2" r:id="rId2"/>
    <sheet name="收支簡明比較分析表_3" sheetId="3" r:id="rId3"/>
  </sheets>
  <definedNames/>
  <calcPr fullCalcOnLoad="1"/>
</workbook>
</file>

<file path=xl/sharedStrings.xml><?xml version="1.0" encoding="utf-8"?>
<sst xmlns="http://schemas.openxmlformats.org/spreadsheetml/2006/main" count="94" uniqueCount="84">
  <si>
    <t>前年度決算數</t>
  </si>
  <si>
    <t>金額</t>
  </si>
  <si>
    <t>%</t>
  </si>
  <si>
    <t>%</t>
  </si>
  <si>
    <r>
      <t>項</t>
    </r>
    <r>
      <rPr>
        <b/>
        <sz val="12"/>
        <rFont val="新細明體"/>
        <family val="0"/>
      </rPr>
      <t>目</t>
    </r>
  </si>
  <si>
    <t>　　　　1.直接稅收入</t>
  </si>
  <si>
    <t>　　　　2.間接稅收入</t>
  </si>
  <si>
    <t xml:space="preserve">新 竹 縣 總 預 算 </t>
  </si>
  <si>
    <t>　　　　3.賦稅外收入</t>
  </si>
  <si>
    <t>　　　　2.債務利息及事務支出</t>
  </si>
  <si>
    <t>　　　　3.預備金</t>
  </si>
  <si>
    <t>　　　　3.預備金</t>
  </si>
  <si>
    <t>單位：新台幣千元</t>
  </si>
  <si>
    <t>本年度預算數</t>
  </si>
  <si>
    <t>上年度預算數</t>
  </si>
  <si>
    <t>　　　　1.一般經常支出</t>
  </si>
  <si>
    <t>三、歲入歲出餘絀</t>
  </si>
  <si>
    <t>歲入歲出性質及餘絀簡明比較分析表</t>
  </si>
  <si>
    <t>一、經常門</t>
  </si>
  <si>
    <t>　　(一)歲入</t>
  </si>
  <si>
    <t>　　(二)歲出</t>
  </si>
  <si>
    <t>　　(三)經常門賸餘</t>
  </si>
  <si>
    <t>二、資本門</t>
  </si>
  <si>
    <t>　　(一)歲入</t>
  </si>
  <si>
    <t>　　(二)歲出</t>
  </si>
  <si>
    <t>　　(三)資本門差短</t>
  </si>
  <si>
    <t>　　　　1.減少資產</t>
  </si>
  <si>
    <t>　　　　2.收回投資</t>
  </si>
  <si>
    <t>　　　　1.增置或擴充改良資產</t>
  </si>
  <si>
    <t>　　　　2.增加投資</t>
  </si>
  <si>
    <t xml:space="preserve">  中華民國 96 年度</t>
  </si>
  <si>
    <t>經資門併計</t>
  </si>
  <si>
    <t>中華民國  96 年度</t>
  </si>
  <si>
    <t>一、歲入部份：</t>
  </si>
  <si>
    <t>　1. 稅課收入</t>
  </si>
  <si>
    <t>　2. 工程受益費收入</t>
  </si>
  <si>
    <t>　3. 罰款及賠償收入</t>
  </si>
  <si>
    <t>　4. 規費收入</t>
  </si>
  <si>
    <t>　5. 信託管理收入</t>
  </si>
  <si>
    <t>　6. 財產收入</t>
  </si>
  <si>
    <t>　7. 營業盈餘及事業收入</t>
  </si>
  <si>
    <t>　8. 補助及協助收入</t>
  </si>
  <si>
    <t>　9. 捐獻及贈與收入</t>
  </si>
  <si>
    <t>　10. 其他收入</t>
  </si>
  <si>
    <t>歲　入　合　計</t>
  </si>
  <si>
    <t>二、歲出部份：</t>
  </si>
  <si>
    <t>　1. 一般政務支出</t>
  </si>
  <si>
    <t>　2. 教育科學文化支出</t>
  </si>
  <si>
    <t>　3. 經濟發展支出</t>
  </si>
  <si>
    <t>　4. 社會福利支出</t>
  </si>
  <si>
    <t>　5. 社區發展及環境保護支出</t>
  </si>
  <si>
    <t>　6. 退休撫卹支出</t>
  </si>
  <si>
    <t>　7. 警政支出</t>
  </si>
  <si>
    <t>　8. 債務支出</t>
  </si>
  <si>
    <t>　9. 協助及補助支出</t>
  </si>
  <si>
    <t>　10. 其他支出</t>
  </si>
  <si>
    <t>歲　出　合　計</t>
  </si>
  <si>
    <t>新 竹 縣 總 預 算</t>
  </si>
  <si>
    <t>歲入歲出簡明比較分析表</t>
  </si>
  <si>
    <t>單位：新台幣千元</t>
  </si>
  <si>
    <t>項目</t>
  </si>
  <si>
    <t>本年度預算數</t>
  </si>
  <si>
    <t>上年度預算數</t>
  </si>
  <si>
    <t>前年度決算數</t>
  </si>
  <si>
    <t>本年度與上年度比較</t>
  </si>
  <si>
    <t>金額</t>
  </si>
  <si>
    <t>%</t>
  </si>
  <si>
    <t>中華民國 96年度</t>
  </si>
  <si>
    <t>新 竹 縣 總 預 算</t>
  </si>
  <si>
    <t>收支簡明比較分析表</t>
  </si>
  <si>
    <t>單位：新台幣千元</t>
  </si>
  <si>
    <t>項目</t>
  </si>
  <si>
    <t>本年度預算數</t>
  </si>
  <si>
    <t>上年度預算數</t>
  </si>
  <si>
    <t>前年度決算數</t>
  </si>
  <si>
    <r>
      <t>本年度與上年度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比較</t>
    </r>
  </si>
  <si>
    <t>一、收入合計</t>
  </si>
  <si>
    <r>
      <t xml:space="preserve">         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、歲入</t>
    </r>
  </si>
  <si>
    <t xml:space="preserve">    (二)、債務之舉借</t>
  </si>
  <si>
    <t xml:space="preserve">    (三)、預計移用以前年度</t>
  </si>
  <si>
    <r>
      <t xml:space="preserve">                    </t>
    </r>
    <r>
      <rPr>
        <sz val="12"/>
        <rFont val="標楷體"/>
        <family val="4"/>
      </rPr>
      <t>歲計賸餘調節因應數</t>
    </r>
  </si>
  <si>
    <t>二、支出合計</t>
  </si>
  <si>
    <r>
      <t xml:space="preserve">         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、歲出</t>
    </r>
  </si>
  <si>
    <t xml:space="preserve">    (二)、債務之償還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</si>
</sst>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.00_);[Red]\(#,##0.00\)"/>
    <numFmt numFmtId="178" formatCode="#,##0_ "/>
    <numFmt numFmtId="179" formatCode="[DBNum1]ggge&quot;年&quot;m&quot;月&quot;d&quot;日&quot;"/>
    <numFmt numFmtId="180" formatCode="0_ "/>
    <numFmt numFmtId="181" formatCode="0.00;[Red]0.00"/>
    <numFmt numFmtId="182" formatCode="#,##0_);\(#,##0\)"/>
    <numFmt numFmtId="183" formatCode="#,##0;[Red]#,##0"/>
    <numFmt numFmtId="184" formatCode="#,##0.00_ "/>
    <numFmt numFmtId="185" formatCode="0.00_ "/>
    <numFmt numFmtId="186" formatCode="#,##0.00_);\(#,##0.00\)"/>
    <numFmt numFmtId="187" formatCode="0.00_);[Red]\(0.00\)"/>
    <numFmt numFmtId="188" formatCode="#,##0_ ;[Red]\-#,##0\ "/>
    <numFmt numFmtId="189" formatCode="#,##0.00_ ;[Red]\-#,##0.00\ "/>
  </numFmts>
  <fonts count="15">
    <font>
      <sz val="12"/>
      <name val="新細明體"/>
      <family val="0"/>
    </font>
    <font>
      <b/>
      <sz val="12"/>
      <name val="新細明體"/>
      <family val="0"/>
    </font>
    <font>
      <i/>
      <sz val="12"/>
      <name val="新細明體"/>
      <family val="1"/>
    </font>
    <font>
      <b/>
      <i/>
      <sz val="12"/>
      <name val="新細明體"/>
      <family val="1"/>
    </font>
    <font>
      <b/>
      <sz val="10"/>
      <name val="新細明體"/>
      <family val="1"/>
    </font>
    <font>
      <sz val="9"/>
      <name val="新細明體"/>
      <family val="1"/>
    </font>
    <font>
      <b/>
      <u val="single"/>
      <sz val="22"/>
      <name val="標楷體"/>
      <family val="4"/>
    </font>
    <font>
      <u val="single"/>
      <sz val="22"/>
      <name val="標楷體"/>
      <family val="4"/>
    </font>
    <font>
      <sz val="12"/>
      <name val="標楷體"/>
      <family val="4"/>
    </font>
    <font>
      <sz val="12"/>
      <name val="細明體"/>
      <family val="3"/>
    </font>
    <font>
      <sz val="16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49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right" vertical="center" wrapText="1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horizontal="left" vertical="center"/>
    </xf>
    <xf numFmtId="181" fontId="4" fillId="0" borderId="0" xfId="0" applyNumberFormat="1" applyFont="1" applyAlignment="1">
      <alignment horizontal="right" vertical="center" wrapText="1"/>
    </xf>
    <xf numFmtId="183" fontId="4" fillId="0" borderId="0" xfId="0" applyNumberFormat="1" applyFont="1" applyAlignment="1">
      <alignment horizontal="right" vertical="center" wrapText="1"/>
    </xf>
    <xf numFmtId="18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83" fontId="0" fillId="0" borderId="0" xfId="0" applyNumberFormat="1" applyAlignment="1">
      <alignment vertical="center"/>
    </xf>
    <xf numFmtId="49" fontId="4" fillId="0" borderId="0" xfId="0" applyNumberFormat="1" applyFont="1" applyBorder="1" applyAlignment="1">
      <alignment horizontal="left" vertical="center" wrapText="1"/>
    </xf>
    <xf numFmtId="183" fontId="4" fillId="0" borderId="0" xfId="0" applyNumberFormat="1" applyFont="1" applyBorder="1" applyAlignment="1">
      <alignment horizontal="right" vertical="center" wrapText="1"/>
    </xf>
    <xf numFmtId="181" fontId="4" fillId="0" borderId="0" xfId="0" applyNumberFormat="1" applyFont="1" applyBorder="1" applyAlignment="1">
      <alignment horizontal="right" vertical="center" wrapText="1"/>
    </xf>
    <xf numFmtId="176" fontId="4" fillId="0" borderId="0" xfId="0" applyNumberFormat="1" applyFont="1" applyBorder="1" applyAlignment="1">
      <alignment horizontal="right" vertical="center" wrapText="1"/>
    </xf>
    <xf numFmtId="178" fontId="4" fillId="0" borderId="0" xfId="0" applyNumberFormat="1" applyFont="1" applyBorder="1" applyAlignment="1">
      <alignment horizontal="right" vertical="center" wrapText="1"/>
    </xf>
    <xf numFmtId="187" fontId="4" fillId="0" borderId="0" xfId="0" applyNumberFormat="1" applyFont="1" applyBorder="1" applyAlignment="1">
      <alignment horizontal="right" vertical="center" wrapText="1"/>
    </xf>
    <xf numFmtId="184" fontId="4" fillId="0" borderId="0" xfId="0" applyNumberFormat="1" applyFont="1" applyBorder="1" applyAlignment="1">
      <alignment horizontal="right" vertical="center" wrapText="1"/>
    </xf>
    <xf numFmtId="183" fontId="1" fillId="0" borderId="1" xfId="0" applyNumberFormat="1" applyFont="1" applyBorder="1" applyAlignment="1">
      <alignment horizontal="distributed" vertical="center"/>
    </xf>
    <xf numFmtId="49" fontId="1" fillId="0" borderId="1" xfId="0" applyNumberFormat="1" applyFont="1" applyBorder="1" applyAlignment="1">
      <alignment horizontal="distributed" vertical="center"/>
    </xf>
    <xf numFmtId="181" fontId="1" fillId="0" borderId="1" xfId="0" applyNumberFormat="1" applyFont="1" applyBorder="1" applyAlignment="1">
      <alignment horizontal="distributed" vertical="center"/>
    </xf>
    <xf numFmtId="49" fontId="1" fillId="0" borderId="2" xfId="0" applyNumberFormat="1" applyFont="1" applyBorder="1" applyAlignment="1">
      <alignment horizontal="distributed"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1" fillId="0" borderId="3" xfId="0" applyNumberFormat="1" applyFont="1" applyBorder="1" applyAlignment="1">
      <alignment horizontal="left" vertical="center" shrinkToFit="1"/>
    </xf>
    <xf numFmtId="0" fontId="1" fillId="0" borderId="4" xfId="0" applyNumberFormat="1" applyFont="1" applyBorder="1" applyAlignment="1">
      <alignment horizontal="left" vertical="center" shrinkToFit="1"/>
    </xf>
    <xf numFmtId="178" fontId="9" fillId="0" borderId="5" xfId="0" applyNumberFormat="1" applyFont="1" applyBorder="1" applyAlignment="1">
      <alignment horizontal="right" vertical="center" shrinkToFit="1"/>
    </xf>
    <xf numFmtId="185" fontId="9" fillId="0" borderId="5" xfId="0" applyNumberFormat="1" applyFont="1" applyBorder="1" applyAlignment="1">
      <alignment horizontal="right" vertical="center" shrinkToFit="1"/>
    </xf>
    <xf numFmtId="185" fontId="9" fillId="0" borderId="6" xfId="0" applyNumberFormat="1" applyFont="1" applyBorder="1" applyAlignment="1">
      <alignment horizontal="right" vertical="center" shrinkToFit="1"/>
    </xf>
    <xf numFmtId="178" fontId="9" fillId="0" borderId="7" xfId="0" applyNumberFormat="1" applyFont="1" applyBorder="1" applyAlignment="1">
      <alignment horizontal="right" vertical="center" shrinkToFit="1"/>
    </xf>
    <xf numFmtId="185" fontId="9" fillId="0" borderId="7" xfId="0" applyNumberFormat="1" applyFont="1" applyBorder="1" applyAlignment="1">
      <alignment horizontal="right" vertical="center" shrinkToFit="1"/>
    </xf>
    <xf numFmtId="185" fontId="9" fillId="0" borderId="8" xfId="0" applyNumberFormat="1" applyFont="1" applyBorder="1" applyAlignment="1">
      <alignment horizontal="right" vertical="center" shrinkToFi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4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0" fillId="0" borderId="3" xfId="0" applyBorder="1" applyAlignment="1">
      <alignment horizontal="left" vertical="center" shrinkToFit="1"/>
    </xf>
    <xf numFmtId="188" fontId="0" fillId="0" borderId="5" xfId="0" applyNumberFormat="1" applyBorder="1" applyAlignment="1">
      <alignment horizontal="right" vertical="center" shrinkToFit="1"/>
    </xf>
    <xf numFmtId="189" fontId="0" fillId="0" borderId="5" xfId="0" applyNumberFormat="1" applyBorder="1" applyAlignment="1">
      <alignment horizontal="right" vertical="center" shrinkToFit="1"/>
    </xf>
    <xf numFmtId="178" fontId="0" fillId="0" borderId="5" xfId="0" applyNumberFormat="1" applyBorder="1" applyAlignment="1">
      <alignment horizontal="right" vertical="center" shrinkToFit="1"/>
    </xf>
    <xf numFmtId="189" fontId="0" fillId="0" borderId="6" xfId="0" applyNumberFormat="1" applyBorder="1" applyAlignment="1">
      <alignment horizontal="right" vertical="center" shrinkToFit="1"/>
    </xf>
    <xf numFmtId="49" fontId="0" fillId="0" borderId="3" xfId="0" applyNumberFormat="1" applyBorder="1" applyAlignment="1">
      <alignment horizontal="left" vertical="center" shrinkToFit="1"/>
    </xf>
    <xf numFmtId="178" fontId="11" fillId="0" borderId="5" xfId="0" applyNumberFormat="1" applyFont="1" applyBorder="1" applyAlignment="1">
      <alignment horizontal="right" vertical="center" shrinkToFit="1"/>
    </xf>
    <xf numFmtId="184" fontId="11" fillId="0" borderId="5" xfId="0" applyNumberFormat="1" applyFont="1" applyBorder="1" applyAlignment="1">
      <alignment horizontal="right" vertical="center" shrinkToFit="1"/>
    </xf>
    <xf numFmtId="184" fontId="11" fillId="0" borderId="6" xfId="0" applyNumberFormat="1" applyFont="1" applyBorder="1" applyAlignment="1">
      <alignment horizontal="right" vertical="center" shrinkToFit="1"/>
    </xf>
    <xf numFmtId="49" fontId="0" fillId="0" borderId="4" xfId="0" applyNumberFormat="1" applyBorder="1" applyAlignment="1">
      <alignment horizontal="left" vertical="center" shrinkToFit="1"/>
    </xf>
    <xf numFmtId="178" fontId="11" fillId="0" borderId="7" xfId="0" applyNumberFormat="1" applyFont="1" applyBorder="1" applyAlignment="1">
      <alignment horizontal="right" vertical="center" shrinkToFit="1"/>
    </xf>
    <xf numFmtId="184" fontId="11" fillId="0" borderId="7" xfId="0" applyNumberFormat="1" applyFont="1" applyBorder="1" applyAlignment="1">
      <alignment horizontal="right" vertical="center" shrinkToFit="1"/>
    </xf>
    <xf numFmtId="184" fontId="11" fillId="0" borderId="8" xfId="0" applyNumberFormat="1" applyFont="1" applyBorder="1" applyAlignment="1">
      <alignment horizontal="right"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9" xfId="0" applyFont="1" applyBorder="1" applyAlignment="1">
      <alignment horizontal="distributed" vertical="center" shrinkToFit="1"/>
    </xf>
    <xf numFmtId="0" fontId="8" fillId="0" borderId="10" xfId="0" applyFont="1" applyBorder="1" applyAlignment="1">
      <alignment horizontal="distributed" vertical="center" shrinkToFit="1"/>
    </xf>
    <xf numFmtId="0" fontId="8" fillId="0" borderId="11" xfId="0" applyFont="1" applyBorder="1" applyAlignment="1">
      <alignment horizontal="distributed" vertical="center" shrinkToFit="1"/>
    </xf>
    <xf numFmtId="0" fontId="8" fillId="0" borderId="12" xfId="0" applyFont="1" applyBorder="1" applyAlignment="1">
      <alignment vertical="center" shrinkToFit="1"/>
    </xf>
    <xf numFmtId="178" fontId="8" fillId="0" borderId="13" xfId="0" applyNumberFormat="1" applyFont="1" applyBorder="1" applyAlignment="1">
      <alignment horizontal="right" vertical="center" shrinkToFit="1"/>
    </xf>
    <xf numFmtId="178" fontId="8" fillId="0" borderId="14" xfId="0" applyNumberFormat="1" applyFont="1" applyBorder="1" applyAlignment="1">
      <alignment horizontal="right" vertical="center" shrinkToFit="1"/>
    </xf>
    <xf numFmtId="0" fontId="11" fillId="0" borderId="3" xfId="0" applyFont="1" applyBorder="1" applyAlignment="1">
      <alignment horizontal="left" vertical="center" shrinkToFit="1"/>
    </xf>
    <xf numFmtId="178" fontId="8" fillId="0" borderId="5" xfId="0" applyNumberFormat="1" applyFont="1" applyBorder="1" applyAlignment="1">
      <alignment horizontal="right" vertical="center" shrinkToFit="1"/>
    </xf>
    <xf numFmtId="178" fontId="8" fillId="0" borderId="6" xfId="0" applyNumberFormat="1" applyFont="1" applyBorder="1" applyAlignment="1">
      <alignment horizontal="righ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3" xfId="0" applyFont="1" applyBorder="1" applyAlignment="1">
      <alignment vertical="center" shrinkToFit="1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15" xfId="0" applyBorder="1" applyAlignment="1">
      <alignment/>
    </xf>
    <xf numFmtId="0" fontId="0" fillId="0" borderId="8" xfId="0" applyBorder="1" applyAlignment="1">
      <alignment/>
    </xf>
    <xf numFmtId="188" fontId="0" fillId="2" borderId="5" xfId="0" applyNumberFormat="1" applyFill="1" applyBorder="1" applyAlignment="1">
      <alignment horizontal="right" vertical="center" shrinkToFit="1"/>
    </xf>
    <xf numFmtId="178" fontId="9" fillId="2" borderId="5" xfId="0" applyNumberFormat="1" applyFont="1" applyFill="1" applyBorder="1" applyAlignment="1">
      <alignment horizontal="right" vertical="center" shrinkToFit="1"/>
    </xf>
    <xf numFmtId="178" fontId="8" fillId="2" borderId="5" xfId="0" applyNumberFormat="1" applyFont="1" applyFill="1" applyBorder="1" applyAlignment="1">
      <alignment horizontal="right" vertical="center" shrinkToFit="1"/>
    </xf>
    <xf numFmtId="178" fontId="0" fillId="0" borderId="7" xfId="0" applyNumberFormat="1" applyBorder="1" applyAlignment="1">
      <alignment horizontal="right" vertical="center" shrinkToFit="1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10" fillId="0" borderId="15" xfId="0" applyFont="1" applyBorder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" fillId="0" borderId="18" xfId="0" applyNumberFormat="1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183" fontId="1" fillId="0" borderId="10" xfId="0" applyNumberFormat="1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49" fontId="1" fillId="0" borderId="19" xfId="0" applyNumberFormat="1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183" fontId="10" fillId="0" borderId="15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32</xdr:row>
      <xdr:rowOff>9525</xdr:rowOff>
    </xdr:to>
    <xdr:sp>
      <xdr:nvSpPr>
        <xdr:cNvPr id="1" name="Line 4"/>
        <xdr:cNvSpPr>
          <a:spLocks/>
        </xdr:cNvSpPr>
      </xdr:nvSpPr>
      <xdr:spPr>
        <a:xfrm>
          <a:off x="0" y="1095375"/>
          <a:ext cx="0" cy="103251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32</xdr:row>
      <xdr:rowOff>9525</xdr:rowOff>
    </xdr:to>
    <xdr:sp>
      <xdr:nvSpPr>
        <xdr:cNvPr id="2" name="Line 14"/>
        <xdr:cNvSpPr>
          <a:spLocks/>
        </xdr:cNvSpPr>
      </xdr:nvSpPr>
      <xdr:spPr>
        <a:xfrm>
          <a:off x="0" y="1343025"/>
          <a:ext cx="0" cy="10077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Zeros="0" workbookViewId="0" topLeftCell="A18">
      <selection activeCell="J27" sqref="J27"/>
    </sheetView>
  </sheetViews>
  <sheetFormatPr defaultColWidth="9.00390625" defaultRowHeight="16.5"/>
  <cols>
    <col min="1" max="1" width="25.625" style="0" customWidth="1"/>
    <col min="2" max="2" width="11.625" style="0" customWidth="1"/>
    <col min="3" max="3" width="5.625" style="0" customWidth="1"/>
    <col min="4" max="4" width="11.625" style="0" customWidth="1"/>
    <col min="5" max="5" width="5.625" style="0" customWidth="1"/>
    <col min="6" max="6" width="11.625" style="0" customWidth="1"/>
    <col min="7" max="7" width="5.625" style="0" customWidth="1"/>
    <col min="8" max="8" width="12.625" style="0" customWidth="1"/>
    <col min="9" max="9" width="6.00390625" style="0" customWidth="1"/>
  </cols>
  <sheetData>
    <row r="1" spans="1:9" ht="30">
      <c r="A1" s="74" t="s">
        <v>57</v>
      </c>
      <c r="B1" s="74"/>
      <c r="C1" s="74"/>
      <c r="D1" s="74"/>
      <c r="E1" s="74"/>
      <c r="F1" s="74"/>
      <c r="G1" s="74"/>
      <c r="H1" s="74"/>
      <c r="I1" s="74"/>
    </row>
    <row r="2" spans="1:9" ht="30">
      <c r="A2" s="74" t="s">
        <v>58</v>
      </c>
      <c r="B2" s="74"/>
      <c r="C2" s="74"/>
      <c r="D2" s="74"/>
      <c r="E2" s="74"/>
      <c r="F2" s="74"/>
      <c r="G2" s="74"/>
      <c r="H2" s="74"/>
      <c r="I2" s="74"/>
    </row>
    <row r="3" spans="1:9" ht="19.5" customHeight="1" thickBot="1">
      <c r="A3" s="33" t="s">
        <v>31</v>
      </c>
      <c r="B3" s="79" t="s">
        <v>32</v>
      </c>
      <c r="C3" s="79"/>
      <c r="D3" s="79"/>
      <c r="E3" s="79"/>
      <c r="F3" s="79"/>
      <c r="I3" s="34" t="s">
        <v>59</v>
      </c>
    </row>
    <row r="4" spans="1:9" ht="22.5" customHeight="1">
      <c r="A4" s="77" t="s">
        <v>60</v>
      </c>
      <c r="B4" s="75" t="s">
        <v>61</v>
      </c>
      <c r="C4" s="75"/>
      <c r="D4" s="75" t="s">
        <v>62</v>
      </c>
      <c r="E4" s="75"/>
      <c r="F4" s="75" t="s">
        <v>63</v>
      </c>
      <c r="G4" s="75"/>
      <c r="H4" s="75" t="s">
        <v>64</v>
      </c>
      <c r="I4" s="76"/>
    </row>
    <row r="5" spans="1:9" ht="22.5" customHeight="1">
      <c r="A5" s="78"/>
      <c r="B5" s="35" t="s">
        <v>65</v>
      </c>
      <c r="C5" s="36" t="s">
        <v>66</v>
      </c>
      <c r="D5" s="35" t="s">
        <v>65</v>
      </c>
      <c r="E5" s="36" t="s">
        <v>66</v>
      </c>
      <c r="F5" s="35" t="s">
        <v>65</v>
      </c>
      <c r="G5" s="36" t="s">
        <v>66</v>
      </c>
      <c r="H5" s="35" t="s">
        <v>65</v>
      </c>
      <c r="I5" s="37" t="s">
        <v>66</v>
      </c>
    </row>
    <row r="6" spans="1:9" ht="24" customHeight="1">
      <c r="A6" s="38" t="s">
        <v>33</v>
      </c>
      <c r="B6" s="39"/>
      <c r="C6" s="40"/>
      <c r="D6" s="39"/>
      <c r="E6" s="40"/>
      <c r="F6" s="39"/>
      <c r="G6" s="40"/>
      <c r="H6" s="41"/>
      <c r="I6" s="42"/>
    </row>
    <row r="7" spans="1:9" ht="24" customHeight="1">
      <c r="A7" s="38" t="s">
        <v>34</v>
      </c>
      <c r="B7" s="70">
        <v>5890331</v>
      </c>
      <c r="C7" s="40">
        <f>+B7/$B$17*100</f>
        <v>26.45934516486233</v>
      </c>
      <c r="D7" s="70">
        <v>5696781</v>
      </c>
      <c r="E7" s="40">
        <f>+D7/$D$17*100+0.01</f>
        <v>26.860913022698544</v>
      </c>
      <c r="F7" s="70">
        <v>6009291</v>
      </c>
      <c r="G7" s="40">
        <f>+F7/$F$17*100</f>
        <v>43.64190590784313</v>
      </c>
      <c r="H7" s="41">
        <f>+B7-D7</f>
        <v>193550</v>
      </c>
      <c r="I7" s="42">
        <f>+H7/D7*100</f>
        <v>3.3975327470022103</v>
      </c>
    </row>
    <row r="8" spans="1:9" ht="24" customHeight="1">
      <c r="A8" s="38" t="s">
        <v>35</v>
      </c>
      <c r="B8" s="70">
        <v>3</v>
      </c>
      <c r="C8" s="40">
        <f aca="true" t="shared" si="0" ref="C8:C17">+B8/$B$17*100</f>
        <v>1.3475988954540414E-05</v>
      </c>
      <c r="D8" s="70">
        <v>3</v>
      </c>
      <c r="E8" s="40">
        <f aca="true" t="shared" si="1" ref="E8:E17">+D8/$D$17*100</f>
        <v>1.4140044889929178E-05</v>
      </c>
      <c r="F8" s="70"/>
      <c r="G8" s="40">
        <f aca="true" t="shared" si="2" ref="G8:G17">+F8/$F$17*100</f>
        <v>0</v>
      </c>
      <c r="H8" s="41">
        <f aca="true" t="shared" si="3" ref="H8:H29">+B8-D8</f>
        <v>0</v>
      </c>
      <c r="I8" s="42">
        <f aca="true" t="shared" si="4" ref="I8:I17">+H8/D8*100</f>
        <v>0</v>
      </c>
    </row>
    <row r="9" spans="1:9" ht="24" customHeight="1">
      <c r="A9" s="38" t="s">
        <v>36</v>
      </c>
      <c r="B9" s="70">
        <v>308752</v>
      </c>
      <c r="C9" s="40">
        <f t="shared" si="0"/>
        <v>1.386912847230754</v>
      </c>
      <c r="D9" s="70">
        <v>299729</v>
      </c>
      <c r="E9" s="40">
        <f t="shared" si="1"/>
        <v>1.4127271716045273</v>
      </c>
      <c r="F9" s="70">
        <v>323829</v>
      </c>
      <c r="G9" s="40">
        <f t="shared" si="2"/>
        <v>2.3517773974052734</v>
      </c>
      <c r="H9" s="41">
        <f t="shared" si="3"/>
        <v>9023</v>
      </c>
      <c r="I9" s="42">
        <f t="shared" si="4"/>
        <v>3.0103860487306866</v>
      </c>
    </row>
    <row r="10" spans="1:9" ht="24" customHeight="1">
      <c r="A10" s="38" t="s">
        <v>37</v>
      </c>
      <c r="B10" s="70">
        <v>240560</v>
      </c>
      <c r="C10" s="40">
        <f t="shared" si="0"/>
        <v>1.080594634301414</v>
      </c>
      <c r="D10" s="70">
        <v>259138</v>
      </c>
      <c r="E10" s="40">
        <f t="shared" si="1"/>
        <v>1.2214076508954892</v>
      </c>
      <c r="F10" s="70">
        <v>281284</v>
      </c>
      <c r="G10" s="40">
        <f t="shared" si="2"/>
        <v>2.0427983702872345</v>
      </c>
      <c r="H10" s="41">
        <f t="shared" si="3"/>
        <v>-18578</v>
      </c>
      <c r="I10" s="42">
        <f t="shared" si="4"/>
        <v>-7.169153115328513</v>
      </c>
    </row>
    <row r="11" spans="1:9" ht="24" customHeight="1">
      <c r="A11" s="38" t="s">
        <v>38</v>
      </c>
      <c r="B11" s="70">
        <v>1</v>
      </c>
      <c r="C11" s="40">
        <f t="shared" si="0"/>
        <v>4.491996318180138E-06</v>
      </c>
      <c r="D11" s="70">
        <v>1</v>
      </c>
      <c r="E11" s="40">
        <f t="shared" si="1"/>
        <v>4.713348296643059E-06</v>
      </c>
      <c r="F11" s="70"/>
      <c r="G11" s="40">
        <f t="shared" si="2"/>
        <v>0</v>
      </c>
      <c r="H11" s="41">
        <f t="shared" si="3"/>
        <v>0</v>
      </c>
      <c r="I11" s="42">
        <f t="shared" si="4"/>
        <v>0</v>
      </c>
    </row>
    <row r="12" spans="1:9" ht="24" customHeight="1">
      <c r="A12" s="38" t="s">
        <v>39</v>
      </c>
      <c r="B12" s="70">
        <v>543278</v>
      </c>
      <c r="C12" s="40">
        <f t="shared" si="0"/>
        <v>2.440402775748269</v>
      </c>
      <c r="D12" s="70">
        <v>443083</v>
      </c>
      <c r="E12" s="40">
        <f t="shared" si="1"/>
        <v>2.0884045033214966</v>
      </c>
      <c r="F12" s="70">
        <v>875460</v>
      </c>
      <c r="G12" s="40">
        <f t="shared" si="2"/>
        <v>6.35794521285129</v>
      </c>
      <c r="H12" s="41">
        <f t="shared" si="3"/>
        <v>100195</v>
      </c>
      <c r="I12" s="42">
        <f t="shared" si="4"/>
        <v>22.613144715549907</v>
      </c>
    </row>
    <row r="13" spans="1:9" ht="24" customHeight="1">
      <c r="A13" s="38" t="s">
        <v>40</v>
      </c>
      <c r="B13" s="70">
        <v>136274</v>
      </c>
      <c r="C13" s="40">
        <f t="shared" si="0"/>
        <v>0.6121423062636802</v>
      </c>
      <c r="D13" s="70">
        <v>95550</v>
      </c>
      <c r="E13" s="40">
        <f t="shared" si="1"/>
        <v>0.4503604297442443</v>
      </c>
      <c r="F13" s="70">
        <v>83767</v>
      </c>
      <c r="G13" s="40">
        <f t="shared" si="2"/>
        <v>0.6083498922222764</v>
      </c>
      <c r="H13" s="41">
        <f t="shared" si="3"/>
        <v>40724</v>
      </c>
      <c r="I13" s="42">
        <f t="shared" si="4"/>
        <v>42.620617477760334</v>
      </c>
    </row>
    <row r="14" spans="1:9" ht="24" customHeight="1">
      <c r="A14" s="38" t="s">
        <v>41</v>
      </c>
      <c r="B14" s="70">
        <v>14759010</v>
      </c>
      <c r="C14" s="40">
        <f t="shared" si="0"/>
        <v>66.29741857998384</v>
      </c>
      <c r="D14" s="70">
        <v>14005347</v>
      </c>
      <c r="E14" s="40">
        <f t="shared" si="1"/>
        <v>66.01207842634497</v>
      </c>
      <c r="F14" s="70">
        <v>5808054</v>
      </c>
      <c r="G14" s="40">
        <f t="shared" si="2"/>
        <v>42.180441282619185</v>
      </c>
      <c r="H14" s="41">
        <f t="shared" si="3"/>
        <v>753663</v>
      </c>
      <c r="I14" s="42">
        <f t="shared" si="4"/>
        <v>5.3812518890106755</v>
      </c>
    </row>
    <row r="15" spans="1:9" ht="24" customHeight="1">
      <c r="A15" s="38" t="s">
        <v>42</v>
      </c>
      <c r="B15" s="70">
        <v>2</v>
      </c>
      <c r="C15" s="40">
        <f t="shared" si="0"/>
        <v>8.983992636360277E-06</v>
      </c>
      <c r="D15" s="70">
        <v>2</v>
      </c>
      <c r="E15" s="40">
        <f t="shared" si="1"/>
        <v>9.426696593286118E-06</v>
      </c>
      <c r="F15" s="70">
        <v>11</v>
      </c>
      <c r="G15" s="40">
        <f t="shared" si="2"/>
        <v>7.988645665291869E-05</v>
      </c>
      <c r="H15" s="41">
        <f t="shared" si="3"/>
        <v>0</v>
      </c>
      <c r="I15" s="42">
        <f t="shared" si="4"/>
        <v>0</v>
      </c>
    </row>
    <row r="16" spans="1:9" ht="24" customHeight="1">
      <c r="A16" s="38" t="s">
        <v>43</v>
      </c>
      <c r="B16" s="70">
        <v>383606</v>
      </c>
      <c r="C16" s="40">
        <f t="shared" si="0"/>
        <v>1.72315673963181</v>
      </c>
      <c r="D16" s="70">
        <v>416706</v>
      </c>
      <c r="E16" s="40">
        <f t="shared" si="1"/>
        <v>1.9640805153009426</v>
      </c>
      <c r="F16" s="70">
        <v>387847</v>
      </c>
      <c r="G16" s="40">
        <f t="shared" si="2"/>
        <v>2.8167020503149596</v>
      </c>
      <c r="H16" s="41">
        <f t="shared" si="3"/>
        <v>-33100</v>
      </c>
      <c r="I16" s="42">
        <f t="shared" si="4"/>
        <v>-7.943250157185161</v>
      </c>
    </row>
    <row r="17" spans="1:9" ht="24" customHeight="1">
      <c r="A17" s="38" t="s">
        <v>44</v>
      </c>
      <c r="B17" s="39">
        <v>22261817</v>
      </c>
      <c r="C17" s="40">
        <f t="shared" si="0"/>
        <v>100</v>
      </c>
      <c r="D17" s="39">
        <v>21216340</v>
      </c>
      <c r="E17" s="40">
        <f t="shared" si="1"/>
        <v>100</v>
      </c>
      <c r="F17" s="39">
        <v>13769543</v>
      </c>
      <c r="G17" s="40">
        <f t="shared" si="2"/>
        <v>100</v>
      </c>
      <c r="H17" s="41">
        <f t="shared" si="3"/>
        <v>1045477</v>
      </c>
      <c r="I17" s="42">
        <f t="shared" si="4"/>
        <v>4.927697237129496</v>
      </c>
    </row>
    <row r="18" spans="1:9" ht="24" customHeight="1">
      <c r="A18" s="38" t="s">
        <v>45</v>
      </c>
      <c r="B18" s="39"/>
      <c r="C18" s="40"/>
      <c r="D18" s="39"/>
      <c r="E18" s="40"/>
      <c r="F18" s="39"/>
      <c r="G18" s="40"/>
      <c r="H18" s="41">
        <f t="shared" si="3"/>
        <v>0</v>
      </c>
      <c r="I18" s="42"/>
    </row>
    <row r="19" spans="1:9" ht="24" customHeight="1">
      <c r="A19" s="38" t="s">
        <v>46</v>
      </c>
      <c r="B19" s="70">
        <v>3686074</v>
      </c>
      <c r="C19" s="40">
        <f>+B19/$B$29*100</f>
        <v>14.56841617343134</v>
      </c>
      <c r="D19" s="70">
        <v>1921619</v>
      </c>
      <c r="E19" s="40">
        <f>+D19/$D$29*100-0.01</f>
        <v>8.19631661480829</v>
      </c>
      <c r="F19" s="70">
        <v>1679026</v>
      </c>
      <c r="G19" s="40">
        <f>+F19/$F$29*100</f>
        <v>9.5710781205065</v>
      </c>
      <c r="H19" s="41">
        <f t="shared" si="3"/>
        <v>1764455</v>
      </c>
      <c r="I19" s="42">
        <f>+H19/D19*100</f>
        <v>91.82127154238171</v>
      </c>
    </row>
    <row r="20" spans="1:9" ht="24" customHeight="1">
      <c r="A20" s="38" t="s">
        <v>47</v>
      </c>
      <c r="B20" s="70">
        <v>6894351</v>
      </c>
      <c r="C20" s="40">
        <f aca="true" t="shared" si="5" ref="C20:C29">+B20/$B$29*100</f>
        <v>27.248442275904534</v>
      </c>
      <c r="D20" s="70">
        <v>6356560</v>
      </c>
      <c r="E20" s="40">
        <f aca="true" t="shared" si="6" ref="E20:E29">+D20/$D$29*100</f>
        <v>27.14583064646311</v>
      </c>
      <c r="F20" s="70">
        <v>5628235</v>
      </c>
      <c r="G20" s="40">
        <f aca="true" t="shared" si="7" ref="G20:G29">+F20/$F$29*100</f>
        <v>32.08305104600459</v>
      </c>
      <c r="H20" s="41">
        <f t="shared" si="3"/>
        <v>537791</v>
      </c>
      <c r="I20" s="42">
        <f aca="true" t="shared" si="8" ref="I20:I29">+H20/D20*100</f>
        <v>8.460409403828486</v>
      </c>
    </row>
    <row r="21" spans="1:9" ht="24" customHeight="1">
      <c r="A21" s="38" t="s">
        <v>48</v>
      </c>
      <c r="B21" s="70">
        <v>3375790</v>
      </c>
      <c r="C21" s="40">
        <f t="shared" si="5"/>
        <v>13.342085273954831</v>
      </c>
      <c r="D21" s="70">
        <v>4867403</v>
      </c>
      <c r="E21" s="40">
        <f t="shared" si="6"/>
        <v>20.786352606769462</v>
      </c>
      <c r="F21" s="70">
        <v>2759458</v>
      </c>
      <c r="G21" s="40">
        <f t="shared" si="7"/>
        <v>15.729945866387196</v>
      </c>
      <c r="H21" s="41">
        <f t="shared" si="3"/>
        <v>-1491613</v>
      </c>
      <c r="I21" s="42">
        <f t="shared" si="8"/>
        <v>-30.644945569536773</v>
      </c>
    </row>
    <row r="22" spans="1:9" ht="24" customHeight="1">
      <c r="A22" s="38" t="s">
        <v>49</v>
      </c>
      <c r="B22" s="70">
        <v>3985831</v>
      </c>
      <c r="C22" s="40">
        <f t="shared" si="5"/>
        <v>15.753141365301945</v>
      </c>
      <c r="D22" s="70">
        <v>3713235</v>
      </c>
      <c r="E22" s="40">
        <f t="shared" si="6"/>
        <v>15.857452531010397</v>
      </c>
      <c r="F22" s="70">
        <v>3333031</v>
      </c>
      <c r="G22" s="40">
        <f t="shared" si="7"/>
        <v>18.999527153879633</v>
      </c>
      <c r="H22" s="41">
        <f t="shared" si="3"/>
        <v>272596</v>
      </c>
      <c r="I22" s="42">
        <f t="shared" si="8"/>
        <v>7.341199789401963</v>
      </c>
    </row>
    <row r="23" spans="1:9" ht="24" customHeight="1">
      <c r="A23" s="38" t="s">
        <v>50</v>
      </c>
      <c r="B23" s="70">
        <v>1828457</v>
      </c>
      <c r="C23" s="40">
        <f t="shared" si="5"/>
        <v>7.2265837666915385</v>
      </c>
      <c r="D23" s="70">
        <v>1518513</v>
      </c>
      <c r="E23" s="40">
        <f t="shared" si="6"/>
        <v>6.484843489631599</v>
      </c>
      <c r="F23" s="70">
        <v>612042</v>
      </c>
      <c r="G23" s="40">
        <f t="shared" si="7"/>
        <v>3.488869019914546</v>
      </c>
      <c r="H23" s="41">
        <f t="shared" si="3"/>
        <v>309944</v>
      </c>
      <c r="I23" s="42">
        <f t="shared" si="8"/>
        <v>20.411020518098958</v>
      </c>
    </row>
    <row r="24" spans="1:9" ht="24" customHeight="1">
      <c r="A24" s="38" t="s">
        <v>51</v>
      </c>
      <c r="B24" s="70">
        <v>2390479</v>
      </c>
      <c r="C24" s="40">
        <f t="shared" si="5"/>
        <v>9.447855069064804</v>
      </c>
      <c r="D24" s="70">
        <v>2265209</v>
      </c>
      <c r="E24" s="40">
        <f t="shared" si="6"/>
        <v>9.673625340253857</v>
      </c>
      <c r="F24" s="70">
        <v>1777662</v>
      </c>
      <c r="G24" s="40">
        <f t="shared" si="7"/>
        <v>10.133340325793542</v>
      </c>
      <c r="H24" s="41">
        <f t="shared" si="3"/>
        <v>125270</v>
      </c>
      <c r="I24" s="42">
        <f t="shared" si="8"/>
        <v>5.530174036921096</v>
      </c>
    </row>
    <row r="25" spans="1:9" ht="24" customHeight="1">
      <c r="A25" s="38" t="s">
        <v>52</v>
      </c>
      <c r="B25" s="70">
        <v>1567967</v>
      </c>
      <c r="C25" s="40">
        <f t="shared" si="5"/>
        <v>6.197052962639008</v>
      </c>
      <c r="D25" s="70">
        <v>1511788</v>
      </c>
      <c r="E25" s="40">
        <f t="shared" si="6"/>
        <v>6.456124227782823</v>
      </c>
      <c r="F25" s="70">
        <v>1337315</v>
      </c>
      <c r="G25" s="40">
        <f t="shared" si="7"/>
        <v>7.623197220725082</v>
      </c>
      <c r="H25" s="41">
        <f t="shared" si="3"/>
        <v>56179</v>
      </c>
      <c r="I25" s="42">
        <f t="shared" si="8"/>
        <v>3.716063363381638</v>
      </c>
    </row>
    <row r="26" spans="1:9" ht="24" customHeight="1">
      <c r="A26" s="38" t="s">
        <v>53</v>
      </c>
      <c r="B26" s="70">
        <v>634000</v>
      </c>
      <c r="C26" s="40">
        <f t="shared" si="5"/>
        <v>2.5057488954251785</v>
      </c>
      <c r="D26" s="70">
        <v>452000</v>
      </c>
      <c r="E26" s="40">
        <f t="shared" si="6"/>
        <v>1.9302760380144803</v>
      </c>
      <c r="F26" s="70">
        <v>244890</v>
      </c>
      <c r="G26" s="40">
        <f t="shared" si="7"/>
        <v>1.3959648754282763</v>
      </c>
      <c r="H26" s="41">
        <f t="shared" si="3"/>
        <v>182000</v>
      </c>
      <c r="I26" s="42">
        <f t="shared" si="8"/>
        <v>40.26548672566372</v>
      </c>
    </row>
    <row r="27" spans="1:9" ht="24" customHeight="1">
      <c r="A27" s="38" t="s">
        <v>54</v>
      </c>
      <c r="B27" s="70"/>
      <c r="C27" s="40">
        <f t="shared" si="5"/>
        <v>0</v>
      </c>
      <c r="D27" s="70"/>
      <c r="E27" s="40">
        <f t="shared" si="6"/>
        <v>0</v>
      </c>
      <c r="F27" s="70"/>
      <c r="G27" s="40">
        <f t="shared" si="7"/>
        <v>0</v>
      </c>
      <c r="H27" s="41">
        <f t="shared" si="3"/>
        <v>0</v>
      </c>
      <c r="I27" s="42"/>
    </row>
    <row r="28" spans="1:9" ht="24" customHeight="1">
      <c r="A28" s="38" t="s">
        <v>55</v>
      </c>
      <c r="B28" s="70">
        <v>938868</v>
      </c>
      <c r="C28" s="40">
        <f t="shared" si="5"/>
        <v>3.710674217586824</v>
      </c>
      <c r="D28" s="70">
        <v>810013</v>
      </c>
      <c r="E28" s="40">
        <f t="shared" si="6"/>
        <v>3.4591785052659807</v>
      </c>
      <c r="F28" s="70">
        <v>171046</v>
      </c>
      <c r="G28" s="40">
        <f t="shared" si="7"/>
        <v>0.9750263713606312</v>
      </c>
      <c r="H28" s="41">
        <f t="shared" si="3"/>
        <v>128855</v>
      </c>
      <c r="I28" s="42">
        <f t="shared" si="8"/>
        <v>15.907769381479062</v>
      </c>
    </row>
    <row r="29" spans="1:9" ht="24" customHeight="1">
      <c r="A29" s="38" t="s">
        <v>56</v>
      </c>
      <c r="B29" s="39">
        <v>25301817</v>
      </c>
      <c r="C29" s="40">
        <f t="shared" si="5"/>
        <v>100</v>
      </c>
      <c r="D29" s="39">
        <v>23416340</v>
      </c>
      <c r="E29" s="40">
        <f t="shared" si="6"/>
        <v>100</v>
      </c>
      <c r="F29" s="39">
        <v>17542705</v>
      </c>
      <c r="G29" s="40">
        <f t="shared" si="7"/>
        <v>100</v>
      </c>
      <c r="H29" s="41">
        <f t="shared" si="3"/>
        <v>1885477</v>
      </c>
      <c r="I29" s="42">
        <f t="shared" si="8"/>
        <v>8.051971401166877</v>
      </c>
    </row>
    <row r="30" spans="1:9" ht="24" customHeight="1">
      <c r="A30" s="38"/>
      <c r="B30" s="39"/>
      <c r="C30" s="40"/>
      <c r="D30" s="39"/>
      <c r="E30" s="40"/>
      <c r="F30" s="39"/>
      <c r="G30" s="40"/>
      <c r="H30" s="41"/>
      <c r="I30" s="42"/>
    </row>
    <row r="31" spans="1:9" ht="24" customHeight="1">
      <c r="A31" s="43"/>
      <c r="B31" s="44"/>
      <c r="C31" s="45"/>
      <c r="D31" s="44"/>
      <c r="E31" s="45"/>
      <c r="F31" s="44"/>
      <c r="G31" s="45"/>
      <c r="H31" s="44"/>
      <c r="I31" s="46"/>
    </row>
    <row r="32" spans="1:9" ht="24" customHeight="1" thickBot="1">
      <c r="A32" s="47" t="s">
        <v>16</v>
      </c>
      <c r="B32" s="48">
        <v>-3040000</v>
      </c>
      <c r="C32" s="49"/>
      <c r="D32" s="48">
        <v>-2200000</v>
      </c>
      <c r="E32" s="49"/>
      <c r="F32" s="48">
        <v>-3773162</v>
      </c>
      <c r="G32" s="49"/>
      <c r="H32" s="73"/>
      <c r="I32" s="50"/>
    </row>
  </sheetData>
  <mergeCells count="8">
    <mergeCell ref="A1:I1"/>
    <mergeCell ref="A2:I2"/>
    <mergeCell ref="B4:C4"/>
    <mergeCell ref="D4:E4"/>
    <mergeCell ref="F4:G4"/>
    <mergeCell ref="H4:I4"/>
    <mergeCell ref="A4:A5"/>
    <mergeCell ref="B3:F3"/>
  </mergeCells>
  <printOptions horizontalCentered="1"/>
  <pageMargins left="0.3937007874015748" right="0.3937007874015748" top="0.7874015748031497" bottom="0.5905511811023623" header="0.3937007874015748" footer="0.3937007874015748"/>
  <pageSetup horizontalDpi="300" verticalDpi="300" orientation="portrait" paperSize="9" scale="98" r:id="rId1"/>
  <rowBreaks count="1" manualBreakCount="1">
    <brk id="3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1">
      <selection activeCell="H21" sqref="H21"/>
    </sheetView>
  </sheetViews>
  <sheetFormatPr defaultColWidth="9.00390625" defaultRowHeight="16.5"/>
  <cols>
    <col min="1" max="1" width="37.625" style="10" customWidth="1"/>
    <col min="2" max="2" width="16.625" style="11" customWidth="1"/>
    <col min="3" max="3" width="6.625" style="9" customWidth="1"/>
    <col min="4" max="4" width="16.625" style="10" customWidth="1"/>
    <col min="5" max="5" width="6.625" style="10" customWidth="1"/>
    <col min="6" max="6" width="16.625" style="10" customWidth="1"/>
    <col min="7" max="7" width="6.625" style="10" customWidth="1"/>
  </cols>
  <sheetData>
    <row r="1" spans="1:7" s="6" customFormat="1" ht="29.25" customHeight="1">
      <c r="A1" s="80" t="s">
        <v>7</v>
      </c>
      <c r="B1" s="81"/>
      <c r="C1" s="81"/>
      <c r="D1" s="81"/>
      <c r="E1" s="81"/>
      <c r="F1" s="81"/>
      <c r="G1" s="81"/>
    </row>
    <row r="2" spans="1:7" s="6" customFormat="1" ht="33.75" customHeight="1">
      <c r="A2" s="80" t="s">
        <v>17</v>
      </c>
      <c r="B2" s="82"/>
      <c r="C2" s="82"/>
      <c r="D2" s="82"/>
      <c r="E2" s="82"/>
      <c r="F2" s="82"/>
      <c r="G2" s="82"/>
    </row>
    <row r="3" spans="1:7" s="6" customFormat="1" ht="23.25" customHeight="1" thickBot="1">
      <c r="A3" s="5"/>
      <c r="B3" s="90" t="s">
        <v>30</v>
      </c>
      <c r="C3" s="90"/>
      <c r="D3" s="90"/>
      <c r="F3" s="23"/>
      <c r="G3" s="24" t="s">
        <v>12</v>
      </c>
    </row>
    <row r="4" spans="1:7" s="4" customFormat="1" ht="19.5" customHeight="1">
      <c r="A4" s="83" t="s">
        <v>4</v>
      </c>
      <c r="B4" s="85" t="s">
        <v>13</v>
      </c>
      <c r="C4" s="86"/>
      <c r="D4" s="87" t="s">
        <v>14</v>
      </c>
      <c r="E4" s="88"/>
      <c r="F4" s="87" t="s">
        <v>0</v>
      </c>
      <c r="G4" s="89"/>
    </row>
    <row r="5" spans="1:7" s="1" customFormat="1" ht="19.5" customHeight="1">
      <c r="A5" s="84"/>
      <c r="B5" s="19" t="s">
        <v>1</v>
      </c>
      <c r="C5" s="21" t="s">
        <v>3</v>
      </c>
      <c r="D5" s="20" t="s">
        <v>1</v>
      </c>
      <c r="E5" s="20" t="s">
        <v>2</v>
      </c>
      <c r="F5" s="20" t="s">
        <v>1</v>
      </c>
      <c r="G5" s="22" t="s">
        <v>2</v>
      </c>
    </row>
    <row r="6" spans="1:7" ht="30.75" customHeight="1">
      <c r="A6" s="25" t="s">
        <v>18</v>
      </c>
      <c r="B6" s="27"/>
      <c r="C6" s="28"/>
      <c r="D6" s="27"/>
      <c r="E6" s="28"/>
      <c r="F6" s="27"/>
      <c r="G6" s="29"/>
    </row>
    <row r="7" spans="1:7" s="1" customFormat="1" ht="30.75" customHeight="1">
      <c r="A7" s="25" t="s">
        <v>23</v>
      </c>
      <c r="B7" s="27">
        <f>SUM(B8:B10)</f>
        <v>21752806</v>
      </c>
      <c r="C7" s="28">
        <f>+B7/$B$7*100</f>
        <v>100</v>
      </c>
      <c r="D7" s="27">
        <f>SUM(D8:D10)</f>
        <v>20807329</v>
      </c>
      <c r="E7" s="28">
        <f>+D7/$D$7*100</f>
        <v>100</v>
      </c>
      <c r="F7" s="27">
        <f>SUM(F8:F10)</f>
        <v>12945214</v>
      </c>
      <c r="G7" s="29">
        <f>+F7/$F$7*100</f>
        <v>100</v>
      </c>
    </row>
    <row r="8" spans="1:7" s="1" customFormat="1" ht="30.75" customHeight="1">
      <c r="A8" s="25" t="s">
        <v>5</v>
      </c>
      <c r="B8" s="71">
        <v>2790495</v>
      </c>
      <c r="C8" s="28">
        <f>+B8/$B$7*100</f>
        <v>12.82820708280118</v>
      </c>
      <c r="D8" s="71">
        <v>2745528</v>
      </c>
      <c r="E8" s="28">
        <f>+D8/$D$7*100</f>
        <v>13.195004510189653</v>
      </c>
      <c r="F8" s="71">
        <v>3224536</v>
      </c>
      <c r="G8" s="29">
        <f>+F8/$F$7*100</f>
        <v>24.909097678879625</v>
      </c>
    </row>
    <row r="9" spans="1:7" s="1" customFormat="1" ht="30.75" customHeight="1">
      <c r="A9" s="25" t="s">
        <v>6</v>
      </c>
      <c r="B9" s="71">
        <v>3099836</v>
      </c>
      <c r="C9" s="28">
        <f>+B9/$B$7*100</f>
        <v>14.250281090172917</v>
      </c>
      <c r="D9" s="71">
        <v>2951253</v>
      </c>
      <c r="E9" s="28">
        <f>+D9/$D$7*100</f>
        <v>14.183718631065044</v>
      </c>
      <c r="F9" s="71">
        <v>2784754</v>
      </c>
      <c r="G9" s="29">
        <f>+F9/$F$7*100</f>
        <v>21.511842137179038</v>
      </c>
    </row>
    <row r="10" spans="1:7" s="1" customFormat="1" ht="30.75" customHeight="1">
      <c r="A10" s="25" t="s">
        <v>8</v>
      </c>
      <c r="B10" s="71">
        <v>15862475</v>
      </c>
      <c r="C10" s="28">
        <f>+B10/$B$7*100</f>
        <v>72.9215118270259</v>
      </c>
      <c r="D10" s="71">
        <v>15110548</v>
      </c>
      <c r="E10" s="28">
        <f>+D10/$D$7*100</f>
        <v>72.6212768587453</v>
      </c>
      <c r="F10" s="71">
        <v>6935924</v>
      </c>
      <c r="G10" s="29">
        <f>+F10/$F$7*100</f>
        <v>53.57906018394134</v>
      </c>
    </row>
    <row r="11" spans="1:7" s="1" customFormat="1" ht="30.75" customHeight="1">
      <c r="A11" s="25" t="s">
        <v>24</v>
      </c>
      <c r="B11" s="27">
        <f>SUM(B12:B14)</f>
        <v>13780284</v>
      </c>
      <c r="C11" s="28">
        <f>+B11/$B$11*100</f>
        <v>100</v>
      </c>
      <c r="D11" s="27">
        <f>SUM(D12:D14)</f>
        <v>13159775</v>
      </c>
      <c r="E11" s="28">
        <f>+D11/$D$11*100</f>
        <v>100</v>
      </c>
      <c r="F11" s="27">
        <f>SUM(F12:F14)</f>
        <v>11056785</v>
      </c>
      <c r="G11" s="29">
        <f>+F11/$F$11*100</f>
        <v>100</v>
      </c>
    </row>
    <row r="12" spans="1:7" s="1" customFormat="1" ht="30.75" customHeight="1">
      <c r="A12" s="25" t="s">
        <v>15</v>
      </c>
      <c r="B12" s="71">
        <v>12678547</v>
      </c>
      <c r="C12" s="28">
        <f>+B12/$B$11*100+0.01</f>
        <v>92.0149760948323</v>
      </c>
      <c r="D12" s="71">
        <v>12340059</v>
      </c>
      <c r="E12" s="28">
        <f>+D12/$D$11*100</f>
        <v>93.7710485171669</v>
      </c>
      <c r="F12" s="71">
        <v>10811895</v>
      </c>
      <c r="G12" s="29">
        <f>+F12/$F$11*100</f>
        <v>97.78516087633069</v>
      </c>
    </row>
    <row r="13" spans="1:7" s="1" customFormat="1" ht="30.75" customHeight="1">
      <c r="A13" s="25" t="s">
        <v>9</v>
      </c>
      <c r="B13" s="71">
        <v>634000</v>
      </c>
      <c r="C13" s="28">
        <f>+B13/$B$11*100</f>
        <v>4.600776007228879</v>
      </c>
      <c r="D13" s="71">
        <v>452000</v>
      </c>
      <c r="E13" s="28">
        <f>+D13/$D$11*100</f>
        <v>3.4347091800581695</v>
      </c>
      <c r="F13" s="71">
        <v>244890</v>
      </c>
      <c r="G13" s="29">
        <f>+F13/$F$11*100</f>
        <v>2.2148391236693126</v>
      </c>
    </row>
    <row r="14" spans="1:7" s="1" customFormat="1" ht="30.75" customHeight="1">
      <c r="A14" s="25" t="s">
        <v>10</v>
      </c>
      <c r="B14" s="71">
        <v>467737</v>
      </c>
      <c r="C14" s="28">
        <f>+B14/$B$11*100</f>
        <v>3.3942478979388238</v>
      </c>
      <c r="D14" s="71">
        <v>367716</v>
      </c>
      <c r="E14" s="28">
        <f>+D14/$D$11*100</f>
        <v>2.7942423027749337</v>
      </c>
      <c r="F14" s="71"/>
      <c r="G14" s="29"/>
    </row>
    <row r="15" spans="1:7" s="1" customFormat="1" ht="30.75" customHeight="1">
      <c r="A15" s="25" t="s">
        <v>21</v>
      </c>
      <c r="B15" s="27">
        <f>+B7-B11</f>
        <v>7972522</v>
      </c>
      <c r="C15" s="28"/>
      <c r="D15" s="27">
        <f>+D7-D11</f>
        <v>7647554</v>
      </c>
      <c r="E15" s="28"/>
      <c r="F15" s="27">
        <f>+F7-F11</f>
        <v>1888429</v>
      </c>
      <c r="G15" s="29"/>
    </row>
    <row r="16" spans="1:7" s="1" customFormat="1" ht="30.75" customHeight="1">
      <c r="A16" s="25" t="s">
        <v>22</v>
      </c>
      <c r="B16" s="27"/>
      <c r="C16" s="28"/>
      <c r="D16" s="27"/>
      <c r="E16" s="28"/>
      <c r="F16" s="27"/>
      <c r="G16" s="29"/>
    </row>
    <row r="17" spans="1:7" s="1" customFormat="1" ht="30.75" customHeight="1">
      <c r="A17" s="25" t="s">
        <v>19</v>
      </c>
      <c r="B17" s="27">
        <f>SUM(B18:B19)</f>
        <v>509011</v>
      </c>
      <c r="C17" s="28">
        <f>+B17/$B$17*100</f>
        <v>100</v>
      </c>
      <c r="D17" s="27">
        <f>SUM(D18:D19)</f>
        <v>409011</v>
      </c>
      <c r="E17" s="28">
        <f>+D17/$D$17*100</f>
        <v>100</v>
      </c>
      <c r="F17" s="27">
        <f>SUM(F18:F19)</f>
        <v>824329</v>
      </c>
      <c r="G17" s="29">
        <f>+F17/$F$17*100</f>
        <v>100</v>
      </c>
    </row>
    <row r="18" spans="1:7" s="1" customFormat="1" ht="30.75" customHeight="1">
      <c r="A18" s="25" t="s">
        <v>26</v>
      </c>
      <c r="B18" s="71">
        <v>500011</v>
      </c>
      <c r="C18" s="28">
        <f>+B18/$B$17*100</f>
        <v>98.23186532314627</v>
      </c>
      <c r="D18" s="71">
        <v>400011</v>
      </c>
      <c r="E18" s="28">
        <f>+D18/$D$17*100</f>
        <v>97.79957018270903</v>
      </c>
      <c r="F18" s="71">
        <v>815329</v>
      </c>
      <c r="G18" s="29">
        <f>+F18/$F$17*100</f>
        <v>98.90820291412773</v>
      </c>
    </row>
    <row r="19" spans="1:7" s="1" customFormat="1" ht="30.75" customHeight="1">
      <c r="A19" s="25" t="s">
        <v>27</v>
      </c>
      <c r="B19" s="71">
        <v>9000</v>
      </c>
      <c r="C19" s="28">
        <f>+B19/$B$17*100</f>
        <v>1.7681346768537418</v>
      </c>
      <c r="D19" s="71">
        <v>9000</v>
      </c>
      <c r="E19" s="28">
        <f>+D19/$D$17*100</f>
        <v>2.2004298172909778</v>
      </c>
      <c r="F19" s="71">
        <v>9000</v>
      </c>
      <c r="G19" s="29">
        <f>+F19/$F$17*100</f>
        <v>1.091797085872267</v>
      </c>
    </row>
    <row r="20" spans="1:7" s="1" customFormat="1" ht="30.75" customHeight="1">
      <c r="A20" s="25" t="s">
        <v>20</v>
      </c>
      <c r="B20" s="27">
        <f>SUM(B21:B23)</f>
        <v>11521533</v>
      </c>
      <c r="C20" s="28">
        <f>+B20/$B$20*100</f>
        <v>100</v>
      </c>
      <c r="D20" s="27">
        <f>SUM(D21:D23)</f>
        <v>10256565</v>
      </c>
      <c r="E20" s="28">
        <f>+D20/$D$20*100</f>
        <v>100</v>
      </c>
      <c r="F20" s="27">
        <f>SUM(F21:F23)</f>
        <v>6485920</v>
      </c>
      <c r="G20" s="29">
        <f>+F20/$F$20*100</f>
        <v>100</v>
      </c>
    </row>
    <row r="21" spans="1:7" s="1" customFormat="1" ht="30.75" customHeight="1">
      <c r="A21" s="25" t="s">
        <v>28</v>
      </c>
      <c r="B21" s="71">
        <v>11132241</v>
      </c>
      <c r="C21" s="28">
        <f>+B21/$B$20*100</f>
        <v>96.62117879625914</v>
      </c>
      <c r="D21" s="71">
        <v>9912027</v>
      </c>
      <c r="E21" s="28">
        <f>+D21/$D$20*100</f>
        <v>96.64080518185182</v>
      </c>
      <c r="F21" s="71">
        <v>6402153</v>
      </c>
      <c r="G21" s="29">
        <f>+F21/$F$20*100</f>
        <v>98.7084792905247</v>
      </c>
    </row>
    <row r="22" spans="1:7" s="1" customFormat="1" ht="30.75" customHeight="1">
      <c r="A22" s="25" t="s">
        <v>29</v>
      </c>
      <c r="B22" s="71">
        <v>136274</v>
      </c>
      <c r="C22" s="28">
        <f>+B22/$B$20*100</f>
        <v>1.1827766322415603</v>
      </c>
      <c r="D22" s="71">
        <v>110375</v>
      </c>
      <c r="E22" s="28">
        <f>+D22/$D$20*100</f>
        <v>1.0761400137375428</v>
      </c>
      <c r="F22" s="71">
        <v>83767</v>
      </c>
      <c r="G22" s="29">
        <f>+F22/$F$20*100</f>
        <v>1.291520709475294</v>
      </c>
    </row>
    <row r="23" spans="1:7" s="1" customFormat="1" ht="30.75" customHeight="1">
      <c r="A23" s="25" t="s">
        <v>11</v>
      </c>
      <c r="B23" s="71">
        <v>253018</v>
      </c>
      <c r="C23" s="28">
        <f>+B23/$B$20*100</f>
        <v>2.1960445714992964</v>
      </c>
      <c r="D23" s="71">
        <v>234163</v>
      </c>
      <c r="E23" s="28">
        <f>+D23/$D$20*100</f>
        <v>2.2830548044106385</v>
      </c>
      <c r="F23" s="71"/>
      <c r="G23" s="29"/>
    </row>
    <row r="24" spans="1:7" s="1" customFormat="1" ht="30.75" customHeight="1">
      <c r="A24" s="25" t="s">
        <v>25</v>
      </c>
      <c r="B24" s="27">
        <f>+B17-B20</f>
        <v>-11012522</v>
      </c>
      <c r="C24" s="28"/>
      <c r="D24" s="27">
        <f>+D17-D20</f>
        <v>-9847554</v>
      </c>
      <c r="E24" s="28"/>
      <c r="F24" s="27">
        <f>+F17-F20</f>
        <v>-5661591</v>
      </c>
      <c r="G24" s="29"/>
    </row>
    <row r="25" spans="1:7" s="1" customFormat="1" ht="30.75" customHeight="1">
      <c r="A25" s="25" t="s">
        <v>16</v>
      </c>
      <c r="B25" s="27">
        <f>+B15+B24</f>
        <v>-3040000</v>
      </c>
      <c r="C25" s="28"/>
      <c r="D25" s="27">
        <f>+D15+D24</f>
        <v>-2200000</v>
      </c>
      <c r="E25" s="28"/>
      <c r="F25" s="27">
        <f>+F15+F24</f>
        <v>-3773162</v>
      </c>
      <c r="G25" s="29"/>
    </row>
    <row r="26" spans="1:7" s="1" customFormat="1" ht="30.75" customHeight="1">
      <c r="A26" s="25"/>
      <c r="B26" s="27"/>
      <c r="C26" s="28"/>
      <c r="D26" s="27"/>
      <c r="E26" s="28"/>
      <c r="F26" s="27"/>
      <c r="G26" s="29"/>
    </row>
    <row r="27" spans="1:7" s="1" customFormat="1" ht="30.75" customHeight="1">
      <c r="A27" s="25"/>
      <c r="B27" s="27"/>
      <c r="C27" s="28"/>
      <c r="D27" s="27"/>
      <c r="E27" s="28"/>
      <c r="F27" s="27"/>
      <c r="G27" s="29"/>
    </row>
    <row r="28" spans="1:7" s="1" customFormat="1" ht="30.75" customHeight="1" thickBot="1">
      <c r="A28" s="26"/>
      <c r="B28" s="30"/>
      <c r="C28" s="31"/>
      <c r="D28" s="30"/>
      <c r="E28" s="31"/>
      <c r="F28" s="30"/>
      <c r="G28" s="32"/>
    </row>
    <row r="29" spans="1:7" s="1" customFormat="1" ht="16.5">
      <c r="A29" s="12"/>
      <c r="B29" s="16"/>
      <c r="C29" s="17"/>
      <c r="D29" s="15"/>
      <c r="E29" s="18"/>
      <c r="F29" s="15"/>
      <c r="G29" s="17"/>
    </row>
    <row r="30" spans="1:7" s="1" customFormat="1" ht="16.5">
      <c r="A30" s="12"/>
      <c r="B30" s="16"/>
      <c r="C30" s="17"/>
      <c r="D30" s="15"/>
      <c r="E30" s="18"/>
      <c r="F30" s="15"/>
      <c r="G30" s="17"/>
    </row>
    <row r="31" spans="1:7" s="1" customFormat="1" ht="16.5">
      <c r="A31" s="12"/>
      <c r="B31" s="16"/>
      <c r="C31" s="17"/>
      <c r="D31" s="15"/>
      <c r="E31" s="18"/>
      <c r="F31" s="15"/>
      <c r="G31" s="17"/>
    </row>
    <row r="32" spans="1:7" s="1" customFormat="1" ht="16.5">
      <c r="A32" s="12"/>
      <c r="B32" s="16"/>
      <c r="C32" s="17"/>
      <c r="D32" s="15"/>
      <c r="E32" s="18"/>
      <c r="F32" s="15"/>
      <c r="G32" s="17"/>
    </row>
    <row r="33" spans="1:7" s="1" customFormat="1" ht="16.5">
      <c r="A33" s="12"/>
      <c r="B33" s="13"/>
      <c r="C33" s="14"/>
      <c r="D33" s="15"/>
      <c r="E33" s="15"/>
      <c r="F33" s="15"/>
      <c r="G33" s="15"/>
    </row>
    <row r="34" spans="1:7" s="1" customFormat="1" ht="16.5">
      <c r="A34" s="2"/>
      <c r="B34" s="8"/>
      <c r="C34" s="7"/>
      <c r="D34" s="3"/>
      <c r="E34" s="3"/>
      <c r="F34" s="3"/>
      <c r="G34" s="3"/>
    </row>
    <row r="35" spans="1:7" s="1" customFormat="1" ht="16.5">
      <c r="A35" s="2"/>
      <c r="B35" s="8"/>
      <c r="C35" s="7"/>
      <c r="D35" s="3"/>
      <c r="E35" s="3"/>
      <c r="F35" s="3"/>
      <c r="G35" s="3"/>
    </row>
    <row r="36" spans="1:7" s="1" customFormat="1" ht="16.5">
      <c r="A36" s="2"/>
      <c r="B36" s="8"/>
      <c r="C36" s="7"/>
      <c r="D36" s="3"/>
      <c r="E36" s="3"/>
      <c r="F36" s="3"/>
      <c r="G36" s="3"/>
    </row>
    <row r="37" spans="1:7" s="1" customFormat="1" ht="16.5">
      <c r="A37" s="2"/>
      <c r="B37" s="8"/>
      <c r="C37" s="7"/>
      <c r="D37" s="3"/>
      <c r="E37" s="3"/>
      <c r="F37" s="3"/>
      <c r="G37" s="3"/>
    </row>
    <row r="38" spans="1:7" s="1" customFormat="1" ht="16.5">
      <c r="A38" s="2"/>
      <c r="B38" s="8"/>
      <c r="C38" s="7"/>
      <c r="D38" s="3"/>
      <c r="E38" s="3"/>
      <c r="F38" s="3"/>
      <c r="G38" s="3"/>
    </row>
    <row r="39" spans="1:7" s="1" customFormat="1" ht="16.5">
      <c r="A39" s="2"/>
      <c r="B39" s="8"/>
      <c r="C39" s="7"/>
      <c r="D39" s="3"/>
      <c r="E39" s="3"/>
      <c r="F39" s="3"/>
      <c r="G39" s="3"/>
    </row>
  </sheetData>
  <mergeCells count="7">
    <mergeCell ref="A1:G1"/>
    <mergeCell ref="A2:G2"/>
    <mergeCell ref="A4:A5"/>
    <mergeCell ref="B4:C4"/>
    <mergeCell ref="D4:E4"/>
    <mergeCell ref="F4:G4"/>
    <mergeCell ref="B3:D3"/>
  </mergeCells>
  <printOptions horizontalCentered="1"/>
  <pageMargins left="0.3937007874015748" right="0.3937007874015748" top="0.7874015748031497" bottom="0.5905511811023623" header="0.3937007874015748" footer="0.3937007874015748"/>
  <pageSetup horizontalDpi="300" verticalDpi="300" orientation="portrait" paperSize="9" scale="88" r:id="rId2"/>
  <rowBreaks count="1" manualBreakCount="1">
    <brk id="28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Zeros="0" workbookViewId="0" topLeftCell="A10">
      <selection activeCell="I11" sqref="I11"/>
    </sheetView>
  </sheetViews>
  <sheetFormatPr defaultColWidth="9.00390625" defaultRowHeight="16.5"/>
  <cols>
    <col min="1" max="1" width="30.625" style="0" customWidth="1"/>
    <col min="2" max="4" width="15.625" style="0" customWidth="1"/>
    <col min="5" max="5" width="17.625" style="0" customWidth="1"/>
  </cols>
  <sheetData>
    <row r="1" spans="1:5" ht="34.5" customHeight="1">
      <c r="A1" s="91" t="s">
        <v>68</v>
      </c>
      <c r="B1" s="91"/>
      <c r="C1" s="91"/>
      <c r="D1" s="91"/>
      <c r="E1" s="91"/>
    </row>
    <row r="2" spans="1:5" ht="34.5" customHeight="1">
      <c r="A2" s="91" t="s">
        <v>69</v>
      </c>
      <c r="B2" s="91"/>
      <c r="C2" s="91"/>
      <c r="D2" s="91"/>
      <c r="E2" s="91"/>
    </row>
    <row r="3" spans="1:5" ht="34.5" customHeight="1">
      <c r="A3" s="92" t="s">
        <v>67</v>
      </c>
      <c r="B3" s="92"/>
      <c r="C3" s="92"/>
      <c r="D3" s="92"/>
      <c r="E3" s="92"/>
    </row>
    <row r="4" spans="1:5" ht="34.5" customHeight="1" thickBot="1">
      <c r="A4" s="51"/>
      <c r="B4" s="51"/>
      <c r="C4" s="51"/>
      <c r="D4" s="51"/>
      <c r="E4" s="51" t="s">
        <v>70</v>
      </c>
    </row>
    <row r="5" spans="1:5" ht="49.5" customHeight="1">
      <c r="A5" s="52" t="s">
        <v>71</v>
      </c>
      <c r="B5" s="53" t="s">
        <v>72</v>
      </c>
      <c r="C5" s="53" t="s">
        <v>73</v>
      </c>
      <c r="D5" s="53" t="s">
        <v>74</v>
      </c>
      <c r="E5" s="54" t="s">
        <v>75</v>
      </c>
    </row>
    <row r="6" spans="1:5" ht="49.5" customHeight="1">
      <c r="A6" s="55" t="s">
        <v>76</v>
      </c>
      <c r="B6" s="56">
        <f>SUM(B7:B9)</f>
        <v>31029817</v>
      </c>
      <c r="C6" s="56">
        <f>SUM(C7:C9)</f>
        <v>26654340</v>
      </c>
      <c r="D6" s="56">
        <f>SUM(D7:D9)</f>
        <v>18569542.968000002</v>
      </c>
      <c r="E6" s="57">
        <f>+B6-C6</f>
        <v>4375477</v>
      </c>
    </row>
    <row r="7" spans="1:5" ht="49.5" customHeight="1">
      <c r="A7" s="58" t="s">
        <v>77</v>
      </c>
      <c r="B7" s="72">
        <v>22261817</v>
      </c>
      <c r="C7" s="72">
        <v>21216340</v>
      </c>
      <c r="D7" s="72">
        <v>13769542.968</v>
      </c>
      <c r="E7" s="60">
        <f aca="true" t="shared" si="0" ref="E7:E13">+B7-C7</f>
        <v>1045477</v>
      </c>
    </row>
    <row r="8" spans="1:5" ht="49.5" customHeight="1">
      <c r="A8" s="61" t="s">
        <v>78</v>
      </c>
      <c r="B8" s="72">
        <v>8768000</v>
      </c>
      <c r="C8" s="72">
        <v>5438000</v>
      </c>
      <c r="D8" s="72">
        <v>4800000</v>
      </c>
      <c r="E8" s="60">
        <f t="shared" si="0"/>
        <v>3330000</v>
      </c>
    </row>
    <row r="9" spans="1:5" ht="49.5" customHeight="1">
      <c r="A9" s="61" t="s">
        <v>79</v>
      </c>
      <c r="B9" s="72"/>
      <c r="C9" s="72"/>
      <c r="D9" s="72"/>
      <c r="E9" s="60">
        <f t="shared" si="0"/>
        <v>0</v>
      </c>
    </row>
    <row r="10" spans="1:5" ht="49.5" customHeight="1">
      <c r="A10" s="58" t="s">
        <v>80</v>
      </c>
      <c r="B10" s="59"/>
      <c r="C10" s="59"/>
      <c r="D10" s="59"/>
      <c r="E10" s="60"/>
    </row>
    <row r="11" spans="1:5" ht="49.5" customHeight="1">
      <c r="A11" s="62" t="s">
        <v>81</v>
      </c>
      <c r="B11" s="59">
        <f>SUM(B12:B13)</f>
        <v>31029817</v>
      </c>
      <c r="C11" s="59">
        <f>SUM(C12:C13)</f>
        <v>26654340</v>
      </c>
      <c r="D11" s="59">
        <f>SUM(D12:D13)</f>
        <v>20568254.854000002</v>
      </c>
      <c r="E11" s="60">
        <f t="shared" si="0"/>
        <v>4375477</v>
      </c>
    </row>
    <row r="12" spans="1:5" ht="49.5" customHeight="1">
      <c r="A12" s="58" t="s">
        <v>82</v>
      </c>
      <c r="B12" s="72">
        <v>25301817</v>
      </c>
      <c r="C12" s="72">
        <v>23416340</v>
      </c>
      <c r="D12" s="72">
        <v>17542705.554</v>
      </c>
      <c r="E12" s="60">
        <f t="shared" si="0"/>
        <v>1885477</v>
      </c>
    </row>
    <row r="13" spans="1:5" ht="49.5" customHeight="1">
      <c r="A13" s="61" t="s">
        <v>83</v>
      </c>
      <c r="B13" s="72">
        <v>5728000</v>
      </c>
      <c r="C13" s="72">
        <v>3238000</v>
      </c>
      <c r="D13" s="72">
        <v>3025549.3</v>
      </c>
      <c r="E13" s="60">
        <f t="shared" si="0"/>
        <v>2490000</v>
      </c>
    </row>
    <row r="14" spans="1:5" ht="16.5">
      <c r="A14" s="63"/>
      <c r="B14" s="64"/>
      <c r="D14" s="64"/>
      <c r="E14" s="65"/>
    </row>
    <row r="15" spans="1:5" ht="16.5">
      <c r="A15" s="63"/>
      <c r="B15" s="64"/>
      <c r="D15" s="64"/>
      <c r="E15" s="65"/>
    </row>
    <row r="16" spans="1:5" ht="16.5">
      <c r="A16" s="63"/>
      <c r="B16" s="64"/>
      <c r="D16" s="64"/>
      <c r="E16" s="65"/>
    </row>
    <row r="17" spans="1:5" ht="16.5">
      <c r="A17" s="63"/>
      <c r="B17" s="64"/>
      <c r="D17" s="64"/>
      <c r="E17" s="65"/>
    </row>
    <row r="18" spans="1:5" ht="16.5">
      <c r="A18" s="63"/>
      <c r="B18" s="64"/>
      <c r="D18" s="64"/>
      <c r="E18" s="65"/>
    </row>
    <row r="19" spans="1:5" ht="16.5">
      <c r="A19" s="63"/>
      <c r="B19" s="64"/>
      <c r="D19" s="64"/>
      <c r="E19" s="65"/>
    </row>
    <row r="20" spans="1:5" ht="16.5">
      <c r="A20" s="63"/>
      <c r="B20" s="64"/>
      <c r="D20" s="64"/>
      <c r="E20" s="65"/>
    </row>
    <row r="21" spans="1:5" ht="16.5">
      <c r="A21" s="63"/>
      <c r="B21" s="64"/>
      <c r="D21" s="64"/>
      <c r="E21" s="65"/>
    </row>
    <row r="22" spans="1:5" ht="16.5">
      <c r="A22" s="63"/>
      <c r="B22" s="64"/>
      <c r="D22" s="64"/>
      <c r="E22" s="65"/>
    </row>
    <row r="23" spans="1:5" ht="17.25" thickBot="1">
      <c r="A23" s="66"/>
      <c r="B23" s="67"/>
      <c r="C23" s="68"/>
      <c r="D23" s="67"/>
      <c r="E23" s="69"/>
    </row>
  </sheetData>
  <mergeCells count="3">
    <mergeCell ref="A1:E1"/>
    <mergeCell ref="A2:E2"/>
    <mergeCell ref="A3:E3"/>
  </mergeCells>
  <printOptions horizontalCentered="1"/>
  <pageMargins left="0.3937007874015748" right="0.3937007874015748" top="0.984251968503937" bottom="0.5905511811023623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</dc:creator>
  <cp:keywords/>
  <dc:description/>
  <cp:lastModifiedBy>n101</cp:lastModifiedBy>
  <cp:lastPrinted>2007-03-02T06:49:19Z</cp:lastPrinted>
  <dcterms:created xsi:type="dcterms:W3CDTF">1997-09-13T03:39:26Z</dcterms:created>
  <dcterms:modified xsi:type="dcterms:W3CDTF">2007-03-19T03:18:19Z</dcterms:modified>
  <cp:category/>
  <cp:version/>
  <cp:contentType/>
  <cp:contentStatus/>
</cp:coreProperties>
</file>