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270" tabRatio="601" activeTab="1"/>
  </bookViews>
  <sheets>
    <sheet name="歲入歲出 明比較分析表_1" sheetId="1" r:id="rId1"/>
    <sheet name="歲入歲出性質及餘絀簡明比較分析表_2" sheetId="2" r:id="rId2"/>
    <sheet name="收支簡明比較分析表_3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<sst xmlns="http://schemas.openxmlformats.org/spreadsheetml/2006/main" count="94" uniqueCount="84">
  <si>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前年度決算數</t>
  </si>
  <si>
    <t>金額</t>
  </si>
  <si>
    <t>%</t>
  </si>
  <si>
    <t>%</t>
  </si>
  <si>
    <r>
      <t>項</t>
    </r>
    <r>
      <rPr>
        <b/>
        <sz val="12"/>
        <rFont val="新細明體"/>
        <family val="0"/>
      </rPr>
      <t>目</t>
    </r>
  </si>
  <si>
    <t xml:space="preserve">新 竹 縣 總 預 算 </t>
  </si>
  <si>
    <t>　　　　3.預備金</t>
  </si>
  <si>
    <t>單位：新台幣千元</t>
  </si>
  <si>
    <t>本年度預算數</t>
  </si>
  <si>
    <t>上年度預算數</t>
  </si>
  <si>
    <t>三、歲入歲出餘絀</t>
  </si>
  <si>
    <t>歲入歲出性質及餘絀簡明比較分析表</t>
  </si>
  <si>
    <t>經資門併計</t>
  </si>
  <si>
    <t>一、歲入部份：</t>
  </si>
  <si>
    <t>　1. 稅課收入</t>
  </si>
  <si>
    <t>　2. 工程受益費收入</t>
  </si>
  <si>
    <t>　3. 罰款及賠償收入</t>
  </si>
  <si>
    <t>　4. 規費收入</t>
  </si>
  <si>
    <t>　5. 信託管理收入</t>
  </si>
  <si>
    <t>　6. 財產收入</t>
  </si>
  <si>
    <t>　7. 營業盈餘及事業收入</t>
  </si>
  <si>
    <t>　8. 補助及協助收入</t>
  </si>
  <si>
    <t>　9. 捐獻及贈與收入</t>
  </si>
  <si>
    <t>　10. 其他收入</t>
  </si>
  <si>
    <t>歲　入　合　計</t>
  </si>
  <si>
    <t>二、歲出部份：</t>
  </si>
  <si>
    <t>　1. 一般政務支出</t>
  </si>
  <si>
    <t>　2. 教育科學文化支出</t>
  </si>
  <si>
    <t>　3. 經濟發展支出</t>
  </si>
  <si>
    <t>　4. 社會福利支出</t>
  </si>
  <si>
    <t>　5. 社區發展及環境保護支出</t>
  </si>
  <si>
    <t>　6. 退休撫卹支出</t>
  </si>
  <si>
    <t>　7. 警政支出</t>
  </si>
  <si>
    <t>　8. 債務支出</t>
  </si>
  <si>
    <t>　9. 協助及補助支出</t>
  </si>
  <si>
    <t>　10. 其他支出</t>
  </si>
  <si>
    <t>歲　出　合　計</t>
  </si>
  <si>
    <t>新 竹 縣 總 預 算</t>
  </si>
  <si>
    <t>歲入歲出簡明比較分析表</t>
  </si>
  <si>
    <t>單位：新台幣千元</t>
  </si>
  <si>
    <t>項目</t>
  </si>
  <si>
    <t>本年度預算數</t>
  </si>
  <si>
    <t>上年度預算數</t>
  </si>
  <si>
    <t>前年度決算數</t>
  </si>
  <si>
    <t>本年度與上年度比較</t>
  </si>
  <si>
    <t>金額</t>
  </si>
  <si>
    <t>%</t>
  </si>
  <si>
    <t>新 竹 縣 總 預 算</t>
  </si>
  <si>
    <t>收支簡明比較分析表</t>
  </si>
  <si>
    <t>單位：新台幣千元</t>
  </si>
  <si>
    <t>項目</t>
  </si>
  <si>
    <t>本年度預算數</t>
  </si>
  <si>
    <t>上年度預算數</t>
  </si>
  <si>
    <t>前年度決算數</t>
  </si>
  <si>
    <r>
      <t>本年度與上年度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比較</t>
    </r>
  </si>
  <si>
    <t>一、收入合計</t>
  </si>
  <si>
    <r>
      <t xml:space="preserve"> 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、歲入</t>
    </r>
  </si>
  <si>
    <t xml:space="preserve">    (二)、債務之舉借</t>
  </si>
  <si>
    <t xml:space="preserve">    (三)、預計移用以前年度</t>
  </si>
  <si>
    <r>
      <t xml:space="preserve">                    </t>
    </r>
    <r>
      <rPr>
        <sz val="12"/>
        <rFont val="標楷體"/>
        <family val="4"/>
      </rPr>
      <t>歲計賸餘調節因應數</t>
    </r>
  </si>
  <si>
    <t>二、支出合計</t>
  </si>
  <si>
    <r>
      <t xml:space="preserve"> 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、歲出</t>
    </r>
  </si>
  <si>
    <t xml:space="preserve">    (二)、債務之償還</t>
  </si>
  <si>
    <t>中華民國 94年度</t>
  </si>
  <si>
    <t xml:space="preserve">  中華民國 94 年度</t>
  </si>
  <si>
    <t>中華民國  94年度</t>
  </si>
  <si>
    <t>一、經常門預算收支</t>
  </si>
  <si>
    <t>　　(一)經常收入</t>
  </si>
  <si>
    <t>　　　　1.直接稅收入</t>
  </si>
  <si>
    <t>　　　　2.間接稅收入</t>
  </si>
  <si>
    <t>　　　　3.賦稅外收入</t>
  </si>
  <si>
    <t>　　(二)經常支出</t>
  </si>
  <si>
    <t>　　　　1.一般經常支出</t>
  </si>
  <si>
    <t>　　　　2.債務利息及事務支出</t>
  </si>
  <si>
    <t>　　　　3.預備金</t>
  </si>
  <si>
    <t>　　(三)經常門賸餘</t>
  </si>
  <si>
    <t>二、資本門預算收支</t>
  </si>
  <si>
    <t>　　(一)資本收入</t>
  </si>
  <si>
    <t>　　　　1.減少資產</t>
  </si>
  <si>
    <t>　　　　2.收回投資</t>
  </si>
  <si>
    <t>　　(二)資本支出</t>
  </si>
  <si>
    <t>　　　　1.增置或擴充改良資產</t>
  </si>
  <si>
    <t>　　　　2.增加投資</t>
  </si>
  <si>
    <t>　　(三)資本收支差短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</si>
</sst>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_ "/>
    <numFmt numFmtId="179" formatCode="[DBNum1]ggge&quot;年&quot;m&quot;月&quot;d&quot;日&quot;"/>
    <numFmt numFmtId="180" formatCode="0_ "/>
    <numFmt numFmtId="181" formatCode="0.00;[Red]0.00"/>
    <numFmt numFmtId="182" formatCode="#,##0_);\(#,##0\)"/>
    <numFmt numFmtId="183" formatCode="#,##0;[Red]#,##0"/>
    <numFmt numFmtId="184" formatCode="#,##0.00_ "/>
    <numFmt numFmtId="185" formatCode="0.00_ "/>
    <numFmt numFmtId="186" formatCode="#,##0.00_);\(#,##0.00\)"/>
    <numFmt numFmtId="187" formatCode="0.00_);[Red]\(0.00\)"/>
    <numFmt numFmtId="188" formatCode="#,##0_ ;[Red]\-#,##0\ "/>
    <numFmt numFmtId="189" formatCode="#,##0.00_ ;[Red]\-#,##0.00\ "/>
  </numFmts>
  <fonts count="1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u val="single"/>
      <sz val="22"/>
      <name val="標楷體"/>
      <family val="4"/>
    </font>
    <font>
      <u val="single"/>
      <sz val="22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81" fontId="4" fillId="0" borderId="0" xfId="0" applyNumberFormat="1" applyFont="1" applyAlignment="1">
      <alignment horizontal="right" vertical="center" wrapText="1"/>
    </xf>
    <xf numFmtId="183" fontId="4" fillId="0" borderId="0" xfId="0" applyNumberFormat="1" applyFont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187" fontId="4" fillId="0" borderId="0" xfId="0" applyNumberFormat="1" applyFont="1" applyBorder="1" applyAlignment="1">
      <alignment horizontal="right" vertical="center" wrapText="1"/>
    </xf>
    <xf numFmtId="184" fontId="4" fillId="0" borderId="0" xfId="0" applyNumberFormat="1" applyFont="1" applyBorder="1" applyAlignment="1">
      <alignment horizontal="right" vertical="center" wrapText="1"/>
    </xf>
    <xf numFmtId="183" fontId="1" fillId="0" borderId="1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distributed" vertical="center"/>
    </xf>
    <xf numFmtId="181" fontId="1" fillId="0" borderId="1" xfId="0" applyNumberFormat="1" applyFont="1" applyBorder="1" applyAlignment="1">
      <alignment horizontal="distributed" vertical="center"/>
    </xf>
    <xf numFmtId="49" fontId="1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shrinkToFit="1"/>
    </xf>
    <xf numFmtId="0" fontId="1" fillId="0" borderId="4" xfId="0" applyNumberFormat="1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horizontal="right" vertical="center" shrinkToFit="1"/>
    </xf>
    <xf numFmtId="185" fontId="9" fillId="0" borderId="5" xfId="0" applyNumberFormat="1" applyFont="1" applyBorder="1" applyAlignment="1">
      <alignment horizontal="right" vertical="center" shrinkToFit="1"/>
    </xf>
    <xf numFmtId="185" fontId="9" fillId="0" borderId="6" xfId="0" applyNumberFormat="1" applyFont="1" applyBorder="1" applyAlignment="1">
      <alignment horizontal="right" vertical="center" shrinkToFit="1"/>
    </xf>
    <xf numFmtId="178" fontId="9" fillId="0" borderId="7" xfId="0" applyNumberFormat="1" applyFont="1" applyBorder="1" applyAlignment="1">
      <alignment horizontal="right" vertical="center" shrinkToFit="1"/>
    </xf>
    <xf numFmtId="185" fontId="9" fillId="0" borderId="7" xfId="0" applyNumberFormat="1" applyFont="1" applyBorder="1" applyAlignment="1">
      <alignment horizontal="right" vertical="center" shrinkToFit="1"/>
    </xf>
    <xf numFmtId="185" fontId="9" fillId="0" borderId="8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188" fontId="0" fillId="0" borderId="5" xfId="0" applyNumberFormat="1" applyBorder="1" applyAlignment="1">
      <alignment horizontal="right" vertical="center" shrinkToFit="1"/>
    </xf>
    <xf numFmtId="189" fontId="0" fillId="0" borderId="5" xfId="0" applyNumberFormat="1" applyBorder="1" applyAlignment="1">
      <alignment horizontal="right" vertical="center" shrinkToFit="1"/>
    </xf>
    <xf numFmtId="178" fontId="0" fillId="0" borderId="5" xfId="0" applyNumberFormat="1" applyBorder="1" applyAlignment="1">
      <alignment horizontal="right" vertical="center" shrinkToFit="1"/>
    </xf>
    <xf numFmtId="189" fontId="0" fillId="0" borderId="6" xfId="0" applyNumberFormat="1" applyBorder="1" applyAlignment="1">
      <alignment horizontal="right" vertical="center" shrinkToFit="1"/>
    </xf>
    <xf numFmtId="49" fontId="0" fillId="0" borderId="3" xfId="0" applyNumberFormat="1" applyBorder="1" applyAlignment="1">
      <alignment horizontal="left" vertical="center" shrinkToFit="1"/>
    </xf>
    <xf numFmtId="178" fontId="11" fillId="0" borderId="5" xfId="0" applyNumberFormat="1" applyFont="1" applyBorder="1" applyAlignment="1">
      <alignment horizontal="right" vertical="center" shrinkToFit="1"/>
    </xf>
    <xf numFmtId="184" fontId="11" fillId="0" borderId="5" xfId="0" applyNumberFormat="1" applyFont="1" applyBorder="1" applyAlignment="1">
      <alignment horizontal="right" vertical="center" shrinkToFit="1"/>
    </xf>
    <xf numFmtId="184" fontId="11" fillId="0" borderId="6" xfId="0" applyNumberFormat="1" applyFont="1" applyBorder="1" applyAlignment="1">
      <alignment horizontal="right" vertical="center" shrinkToFit="1"/>
    </xf>
    <xf numFmtId="49" fontId="0" fillId="0" borderId="4" xfId="0" applyNumberFormat="1" applyBorder="1" applyAlignment="1">
      <alignment horizontal="left" vertical="center" shrinkToFit="1"/>
    </xf>
    <xf numFmtId="178" fontId="11" fillId="0" borderId="7" xfId="0" applyNumberFormat="1" applyFont="1" applyBorder="1" applyAlignment="1">
      <alignment horizontal="right" vertical="center" shrinkToFit="1"/>
    </xf>
    <xf numFmtId="184" fontId="11" fillId="0" borderId="7" xfId="0" applyNumberFormat="1" applyFont="1" applyBorder="1" applyAlignment="1">
      <alignment horizontal="right" vertical="center" shrinkToFit="1"/>
    </xf>
    <xf numFmtId="184" fontId="11" fillId="0" borderId="8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vertical="center" shrinkToFit="1"/>
    </xf>
    <xf numFmtId="178" fontId="8" fillId="0" borderId="13" xfId="0" applyNumberFormat="1" applyFont="1" applyBorder="1" applyAlignment="1">
      <alignment horizontal="right" vertical="center" shrinkToFit="1"/>
    </xf>
    <xf numFmtId="178" fontId="8" fillId="0" borderId="14" xfId="0" applyNumberFormat="1" applyFont="1" applyBorder="1" applyAlignment="1">
      <alignment horizontal="right" vertical="center" shrinkToFit="1"/>
    </xf>
    <xf numFmtId="0" fontId="11" fillId="0" borderId="3" xfId="0" applyFont="1" applyBorder="1" applyAlignment="1">
      <alignment horizontal="left" vertical="center" shrinkToFit="1"/>
    </xf>
    <xf numFmtId="178" fontId="8" fillId="0" borderId="5" xfId="0" applyNumberFormat="1" applyFont="1" applyBorder="1" applyAlignment="1">
      <alignment horizontal="right" vertical="center" shrinkToFit="1"/>
    </xf>
    <xf numFmtId="178" fontId="8" fillId="0" borderId="6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188" fontId="0" fillId="2" borderId="5" xfId="0" applyNumberFormat="1" applyFill="1" applyBorder="1" applyAlignment="1">
      <alignment horizontal="right" vertical="center" shrinkToFit="1"/>
    </xf>
    <xf numFmtId="178" fontId="9" fillId="2" borderId="5" xfId="0" applyNumberFormat="1" applyFont="1" applyFill="1" applyBorder="1" applyAlignment="1">
      <alignment horizontal="right" vertical="center" shrinkToFit="1"/>
    </xf>
    <xf numFmtId="178" fontId="8" fillId="2" borderId="5" xfId="0" applyNumberFormat="1" applyFont="1" applyFill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3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1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83" fontId="10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32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1095375"/>
          <a:ext cx="0" cy="10325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32</xdr:row>
      <xdr:rowOff>9525</xdr:rowOff>
    </xdr:to>
    <xdr:sp>
      <xdr:nvSpPr>
        <xdr:cNvPr id="2" name="Line 14"/>
        <xdr:cNvSpPr>
          <a:spLocks/>
        </xdr:cNvSpPr>
      </xdr:nvSpPr>
      <xdr:spPr>
        <a:xfrm>
          <a:off x="0" y="1343025"/>
          <a:ext cx="0" cy="10077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workbookViewId="0" topLeftCell="A20">
      <selection activeCell="B32" sqref="B32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2.625" style="0" customWidth="1"/>
    <col min="9" max="9" width="6.00390625" style="0" customWidth="1"/>
  </cols>
  <sheetData>
    <row r="1" spans="1:9" ht="30">
      <c r="A1" s="74" t="s">
        <v>37</v>
      </c>
      <c r="B1" s="74"/>
      <c r="C1" s="74"/>
      <c r="D1" s="74"/>
      <c r="E1" s="74"/>
      <c r="F1" s="74"/>
      <c r="G1" s="74"/>
      <c r="H1" s="74"/>
      <c r="I1" s="74"/>
    </row>
    <row r="2" spans="1:9" ht="30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9" ht="19.5" customHeight="1" thickBot="1">
      <c r="A3" s="33" t="s">
        <v>12</v>
      </c>
      <c r="B3" s="79" t="s">
        <v>65</v>
      </c>
      <c r="C3" s="79"/>
      <c r="D3" s="79"/>
      <c r="E3" s="79"/>
      <c r="F3" s="79"/>
      <c r="I3" s="34" t="s">
        <v>39</v>
      </c>
    </row>
    <row r="4" spans="1:9" ht="22.5" customHeight="1">
      <c r="A4" s="77" t="s">
        <v>40</v>
      </c>
      <c r="B4" s="75" t="s">
        <v>41</v>
      </c>
      <c r="C4" s="75"/>
      <c r="D4" s="75" t="s">
        <v>42</v>
      </c>
      <c r="E4" s="75"/>
      <c r="F4" s="75" t="s">
        <v>43</v>
      </c>
      <c r="G4" s="75"/>
      <c r="H4" s="75" t="s">
        <v>44</v>
      </c>
      <c r="I4" s="76"/>
    </row>
    <row r="5" spans="1:9" ht="22.5" customHeight="1">
      <c r="A5" s="78"/>
      <c r="B5" s="35" t="s">
        <v>45</v>
      </c>
      <c r="C5" s="36" t="s">
        <v>46</v>
      </c>
      <c r="D5" s="35" t="s">
        <v>45</v>
      </c>
      <c r="E5" s="36" t="s">
        <v>46</v>
      </c>
      <c r="F5" s="35" t="s">
        <v>45</v>
      </c>
      <c r="G5" s="36" t="s">
        <v>46</v>
      </c>
      <c r="H5" s="35" t="s">
        <v>45</v>
      </c>
      <c r="I5" s="37" t="s">
        <v>46</v>
      </c>
    </row>
    <row r="6" spans="1:9" ht="24" customHeight="1">
      <c r="A6" s="38" t="s">
        <v>13</v>
      </c>
      <c r="B6" s="39"/>
      <c r="C6" s="40"/>
      <c r="D6" s="39"/>
      <c r="E6" s="40"/>
      <c r="F6" s="39"/>
      <c r="G6" s="40"/>
      <c r="H6" s="41"/>
      <c r="I6" s="42"/>
    </row>
    <row r="7" spans="1:9" ht="24" customHeight="1">
      <c r="A7" s="38" t="s">
        <v>14</v>
      </c>
      <c r="B7" s="70">
        <v>5422834</v>
      </c>
      <c r="C7" s="40">
        <f>+B7/$B$17*100</f>
        <v>27.674415008596277</v>
      </c>
      <c r="D7" s="70">
        <v>5019354</v>
      </c>
      <c r="E7" s="40">
        <f>+D7/$D$17*100</f>
        <v>27.93664600331821</v>
      </c>
      <c r="F7" s="70">
        <v>4882581</v>
      </c>
      <c r="G7" s="40">
        <f>+F7/$F$17*100</f>
        <v>44.86147749801239</v>
      </c>
      <c r="H7" s="41">
        <f>+B7-D7</f>
        <v>403480</v>
      </c>
      <c r="I7" s="42">
        <f>+H7/D7*100</f>
        <v>8.038484633679952</v>
      </c>
    </row>
    <row r="8" spans="1:9" ht="24" customHeight="1">
      <c r="A8" s="38" t="s">
        <v>15</v>
      </c>
      <c r="B8" s="70">
        <v>3</v>
      </c>
      <c r="C8" s="40">
        <f aca="true" t="shared" si="0" ref="C8:C17">+B8/$B$17*100</f>
        <v>1.5309936654116432E-05</v>
      </c>
      <c r="D8" s="70">
        <v>3</v>
      </c>
      <c r="E8" s="40">
        <f aca="true" t="shared" si="1" ref="E8:E17">+D8/$D$17*100</f>
        <v>1.6697355478405114E-05</v>
      </c>
      <c r="F8" s="70"/>
      <c r="G8" s="40">
        <f aca="true" t="shared" si="2" ref="G8:G17">+F8/$F$17*100</f>
        <v>0</v>
      </c>
      <c r="H8" s="41">
        <f aca="true" t="shared" si="3" ref="H8:H29">+B8-D8</f>
        <v>0</v>
      </c>
      <c r="I8" s="42">
        <f aca="true" t="shared" si="4" ref="I8:I17">+H8/D8*100</f>
        <v>0</v>
      </c>
    </row>
    <row r="9" spans="1:9" ht="24" customHeight="1">
      <c r="A9" s="38" t="s">
        <v>16</v>
      </c>
      <c r="B9" s="70">
        <v>313808</v>
      </c>
      <c r="C9" s="40">
        <f t="shared" si="0"/>
        <v>1.6014602005183232</v>
      </c>
      <c r="D9" s="70">
        <v>282015</v>
      </c>
      <c r="E9" s="40">
        <f t="shared" si="1"/>
        <v>1.5696349017474729</v>
      </c>
      <c r="F9" s="70">
        <v>388139</v>
      </c>
      <c r="G9" s="40">
        <f t="shared" si="2"/>
        <v>3.566246830232009</v>
      </c>
      <c r="H9" s="41">
        <f t="shared" si="3"/>
        <v>31793</v>
      </c>
      <c r="I9" s="42">
        <f t="shared" si="4"/>
        <v>11.27351382018687</v>
      </c>
    </row>
    <row r="10" spans="1:9" ht="24" customHeight="1">
      <c r="A10" s="38" t="s">
        <v>17</v>
      </c>
      <c r="B10" s="70">
        <v>220856</v>
      </c>
      <c r="C10" s="40">
        <f t="shared" si="0"/>
        <v>1.1270971232271796</v>
      </c>
      <c r="D10" s="70">
        <v>141228</v>
      </c>
      <c r="E10" s="40">
        <f t="shared" si="1"/>
        <v>0.7860447065013992</v>
      </c>
      <c r="F10" s="70">
        <v>228563</v>
      </c>
      <c r="G10" s="40">
        <f t="shared" si="2"/>
        <v>2.1000519768905432</v>
      </c>
      <c r="H10" s="41">
        <f t="shared" si="3"/>
        <v>79628</v>
      </c>
      <c r="I10" s="42">
        <f t="shared" si="4"/>
        <v>56.382587022403484</v>
      </c>
    </row>
    <row r="11" spans="1:9" ht="24" customHeight="1">
      <c r="A11" s="38" t="s">
        <v>18</v>
      </c>
      <c r="B11" s="70">
        <v>1</v>
      </c>
      <c r="C11" s="40">
        <f t="shared" si="0"/>
        <v>5.10331221803881E-06</v>
      </c>
      <c r="D11" s="70">
        <v>1</v>
      </c>
      <c r="E11" s="40">
        <f t="shared" si="1"/>
        <v>5.565785159468371E-06</v>
      </c>
      <c r="F11" s="70"/>
      <c r="G11" s="40">
        <f t="shared" si="2"/>
        <v>0</v>
      </c>
      <c r="H11" s="41">
        <f t="shared" si="3"/>
        <v>0</v>
      </c>
      <c r="I11" s="42">
        <f t="shared" si="4"/>
        <v>0</v>
      </c>
    </row>
    <row r="12" spans="1:9" ht="24" customHeight="1">
      <c r="A12" s="38" t="s">
        <v>19</v>
      </c>
      <c r="B12" s="70">
        <v>443055</v>
      </c>
      <c r="C12" s="40">
        <f t="shared" si="0"/>
        <v>2.261047994763185</v>
      </c>
      <c r="D12" s="70">
        <v>359307</v>
      </c>
      <c r="E12" s="40">
        <f t="shared" si="1"/>
        <v>1.9998255682931023</v>
      </c>
      <c r="F12" s="70">
        <v>488039</v>
      </c>
      <c r="G12" s="40">
        <f t="shared" si="2"/>
        <v>4.484134644494882</v>
      </c>
      <c r="H12" s="41">
        <f t="shared" si="3"/>
        <v>83748</v>
      </c>
      <c r="I12" s="42">
        <f t="shared" si="4"/>
        <v>23.308201621454632</v>
      </c>
    </row>
    <row r="13" spans="1:9" ht="24" customHeight="1">
      <c r="A13" s="38" t="s">
        <v>20</v>
      </c>
      <c r="B13" s="70">
        <v>83767</v>
      </c>
      <c r="C13" s="40">
        <f t="shared" si="0"/>
        <v>0.427489154568457</v>
      </c>
      <c r="D13" s="70">
        <v>75281</v>
      </c>
      <c r="E13" s="40">
        <f t="shared" si="1"/>
        <v>0.41899787258993854</v>
      </c>
      <c r="F13" s="70">
        <v>31786</v>
      </c>
      <c r="G13" s="40">
        <f t="shared" si="2"/>
        <v>0.29205187251411124</v>
      </c>
      <c r="H13" s="41">
        <f t="shared" si="3"/>
        <v>8486</v>
      </c>
      <c r="I13" s="42">
        <f t="shared" si="4"/>
        <v>11.272432619120362</v>
      </c>
    </row>
    <row r="14" spans="1:9" ht="24" customHeight="1">
      <c r="A14" s="38" t="s">
        <v>21</v>
      </c>
      <c r="B14" s="70">
        <v>12734055</v>
      </c>
      <c r="C14" s="40">
        <f t="shared" si="0"/>
        <v>64.98585846667821</v>
      </c>
      <c r="D14" s="70">
        <v>11721093</v>
      </c>
      <c r="E14" s="40">
        <f t="shared" si="1"/>
        <v>65.23708547214862</v>
      </c>
      <c r="F14" s="70">
        <v>4507496</v>
      </c>
      <c r="G14" s="40">
        <f t="shared" si="2"/>
        <v>41.41517168407055</v>
      </c>
      <c r="H14" s="41">
        <f t="shared" si="3"/>
        <v>1012962</v>
      </c>
      <c r="I14" s="42">
        <f t="shared" si="4"/>
        <v>8.64221451019969</v>
      </c>
    </row>
    <row r="15" spans="1:9" ht="24" customHeight="1">
      <c r="A15" s="38" t="s">
        <v>22</v>
      </c>
      <c r="B15" s="70">
        <v>2</v>
      </c>
      <c r="C15" s="40">
        <f t="shared" si="0"/>
        <v>1.020662443607762E-05</v>
      </c>
      <c r="D15" s="70">
        <v>2</v>
      </c>
      <c r="E15" s="40">
        <f t="shared" si="1"/>
        <v>1.1131570318936743E-05</v>
      </c>
      <c r="F15" s="70">
        <v>2</v>
      </c>
      <c r="G15" s="40">
        <f t="shared" si="2"/>
        <v>1.8376132417675158E-05</v>
      </c>
      <c r="H15" s="41">
        <f t="shared" si="3"/>
        <v>0</v>
      </c>
      <c r="I15" s="42">
        <f t="shared" si="4"/>
        <v>0</v>
      </c>
    </row>
    <row r="16" spans="1:9" ht="24" customHeight="1">
      <c r="A16" s="38" t="s">
        <v>23</v>
      </c>
      <c r="B16" s="70">
        <v>376736</v>
      </c>
      <c r="C16" s="40">
        <f t="shared" si="0"/>
        <v>1.9226014317750693</v>
      </c>
      <c r="D16" s="70">
        <v>368633</v>
      </c>
      <c r="E16" s="40">
        <f t="shared" si="1"/>
        <v>2.051732080690304</v>
      </c>
      <c r="F16" s="70">
        <v>357077</v>
      </c>
      <c r="G16" s="40">
        <f t="shared" si="2"/>
        <v>3.2808471176530962</v>
      </c>
      <c r="H16" s="41">
        <f t="shared" si="3"/>
        <v>8103</v>
      </c>
      <c r="I16" s="42">
        <f t="shared" si="4"/>
        <v>2.1981211665803113</v>
      </c>
    </row>
    <row r="17" spans="1:9" ht="24" customHeight="1">
      <c r="A17" s="38" t="s">
        <v>24</v>
      </c>
      <c r="B17" s="39">
        <v>19595117</v>
      </c>
      <c r="C17" s="40">
        <f t="shared" si="0"/>
        <v>100</v>
      </c>
      <c r="D17" s="39">
        <v>17966917</v>
      </c>
      <c r="E17" s="40">
        <f t="shared" si="1"/>
        <v>100</v>
      </c>
      <c r="F17" s="39">
        <v>10883683</v>
      </c>
      <c r="G17" s="40">
        <f t="shared" si="2"/>
        <v>100</v>
      </c>
      <c r="H17" s="41">
        <f t="shared" si="3"/>
        <v>1628200</v>
      </c>
      <c r="I17" s="42">
        <f t="shared" si="4"/>
        <v>9.062211396646402</v>
      </c>
    </row>
    <row r="18" spans="1:9" ht="24" customHeight="1">
      <c r="A18" s="38" t="s">
        <v>25</v>
      </c>
      <c r="B18" s="39"/>
      <c r="C18" s="40"/>
      <c r="D18" s="39"/>
      <c r="E18" s="40"/>
      <c r="F18" s="39"/>
      <c r="G18" s="40"/>
      <c r="H18" s="41">
        <f t="shared" si="3"/>
        <v>0</v>
      </c>
      <c r="I18" s="42"/>
    </row>
    <row r="19" spans="1:9" ht="24" customHeight="1">
      <c r="A19" s="38" t="s">
        <v>26</v>
      </c>
      <c r="B19" s="70">
        <v>2106302</v>
      </c>
      <c r="C19" s="40">
        <f>+B19/$B$29*100</f>
        <v>9.845147194930318</v>
      </c>
      <c r="D19" s="70">
        <v>1818107</v>
      </c>
      <c r="E19" s="40">
        <f>+D19/$D$29*100</f>
        <v>9.059294927372449</v>
      </c>
      <c r="F19" s="70">
        <v>1480594</v>
      </c>
      <c r="G19" s="40">
        <f>+F19/$F$29*100</f>
        <v>9.988373610132351</v>
      </c>
      <c r="H19" s="41">
        <f t="shared" si="3"/>
        <v>288195</v>
      </c>
      <c r="I19" s="42">
        <f>+H19/D19*100</f>
        <v>15.851377284175244</v>
      </c>
    </row>
    <row r="20" spans="1:9" ht="24" customHeight="1">
      <c r="A20" s="38" t="s">
        <v>27</v>
      </c>
      <c r="B20" s="70">
        <v>6097403</v>
      </c>
      <c r="C20" s="40">
        <f aca="true" t="shared" si="5" ref="C20:C29">+B20/$B$29*100</f>
        <v>28.500105892606904</v>
      </c>
      <c r="D20" s="70">
        <v>5872468</v>
      </c>
      <c r="E20" s="40">
        <f aca="true" t="shared" si="6" ref="E20:E29">+D20/$D$29*100</f>
        <v>29.261434868001185</v>
      </c>
      <c r="F20" s="70">
        <v>5147424</v>
      </c>
      <c r="G20" s="40">
        <f aca="true" t="shared" si="7" ref="G20:G29">+F20/$F$29*100</f>
        <v>34.725518299926854</v>
      </c>
      <c r="H20" s="41">
        <f t="shared" si="3"/>
        <v>224935</v>
      </c>
      <c r="I20" s="42">
        <f aca="true" t="shared" si="8" ref="I20:I29">+H20/D20*100</f>
        <v>3.8303316425053318</v>
      </c>
    </row>
    <row r="21" spans="1:9" ht="24" customHeight="1">
      <c r="A21" s="38" t="s">
        <v>28</v>
      </c>
      <c r="B21" s="70">
        <v>2818934</v>
      </c>
      <c r="C21" s="40">
        <f t="shared" si="5"/>
        <v>13.176087836783946</v>
      </c>
      <c r="D21" s="70">
        <v>3883227</v>
      </c>
      <c r="E21" s="40">
        <f t="shared" si="6"/>
        <v>19.349410492856435</v>
      </c>
      <c r="F21" s="70">
        <v>1848915</v>
      </c>
      <c r="G21" s="40">
        <f t="shared" si="7"/>
        <v>12.473138344055059</v>
      </c>
      <c r="H21" s="41">
        <f t="shared" si="3"/>
        <v>-1064293</v>
      </c>
      <c r="I21" s="42">
        <f t="shared" si="8"/>
        <v>-27.40743716501765</v>
      </c>
    </row>
    <row r="22" spans="1:9" ht="24" customHeight="1">
      <c r="A22" s="38" t="s">
        <v>29</v>
      </c>
      <c r="B22" s="70">
        <v>3603780</v>
      </c>
      <c r="C22" s="40">
        <f t="shared" si="5"/>
        <v>16.844566713674478</v>
      </c>
      <c r="D22" s="70">
        <v>3430486</v>
      </c>
      <c r="E22" s="40">
        <f t="shared" si="6"/>
        <v>17.09348482692284</v>
      </c>
      <c r="F22" s="70">
        <v>3089509</v>
      </c>
      <c r="G22" s="40">
        <f t="shared" si="7"/>
        <v>20.84242551561494</v>
      </c>
      <c r="H22" s="41">
        <f t="shared" si="3"/>
        <v>173294</v>
      </c>
      <c r="I22" s="42">
        <f t="shared" si="8"/>
        <v>5.051587442712199</v>
      </c>
    </row>
    <row r="23" spans="1:9" ht="24" customHeight="1">
      <c r="A23" s="38" t="s">
        <v>30</v>
      </c>
      <c r="B23" s="70">
        <v>2038714</v>
      </c>
      <c r="C23" s="40">
        <f t="shared" si="5"/>
        <v>9.529231524427725</v>
      </c>
      <c r="D23" s="70">
        <v>196160</v>
      </c>
      <c r="E23" s="40">
        <f t="shared" si="6"/>
        <v>0.9774294323454998</v>
      </c>
      <c r="F23" s="70">
        <v>142201</v>
      </c>
      <c r="G23" s="40">
        <f t="shared" si="7"/>
        <v>0.9593154610476811</v>
      </c>
      <c r="H23" s="41">
        <f t="shared" si="3"/>
        <v>1842554</v>
      </c>
      <c r="I23" s="42">
        <f t="shared" si="8"/>
        <v>939.3117862969004</v>
      </c>
    </row>
    <row r="24" spans="1:9" ht="24" customHeight="1">
      <c r="A24" s="38" t="s">
        <v>31</v>
      </c>
      <c r="B24" s="70">
        <v>2149540</v>
      </c>
      <c r="C24" s="40">
        <f t="shared" si="5"/>
        <v>10.047247593835316</v>
      </c>
      <c r="D24" s="70">
        <v>1968393</v>
      </c>
      <c r="E24" s="40">
        <f t="shared" si="6"/>
        <v>9.808142601054524</v>
      </c>
      <c r="F24" s="70">
        <v>1537806</v>
      </c>
      <c r="G24" s="40">
        <f t="shared" si="7"/>
        <v>10.37433683231405</v>
      </c>
      <c r="H24" s="41">
        <f t="shared" si="3"/>
        <v>181147</v>
      </c>
      <c r="I24" s="42">
        <f t="shared" si="8"/>
        <v>9.202786232220902</v>
      </c>
    </row>
    <row r="25" spans="1:9" ht="24" customHeight="1">
      <c r="A25" s="38" t="s">
        <v>32</v>
      </c>
      <c r="B25" s="70">
        <v>1466843</v>
      </c>
      <c r="C25" s="40">
        <f t="shared" si="5"/>
        <v>6.856227286900535</v>
      </c>
      <c r="D25" s="70">
        <v>1432048</v>
      </c>
      <c r="E25" s="40">
        <f t="shared" si="6"/>
        <v>7.135633481502388</v>
      </c>
      <c r="F25" s="70">
        <v>1250768</v>
      </c>
      <c r="G25" s="40">
        <f t="shared" si="7"/>
        <v>8.437922944168367</v>
      </c>
      <c r="H25" s="41">
        <f t="shared" si="3"/>
        <v>34795</v>
      </c>
      <c r="I25" s="42">
        <f t="shared" si="8"/>
        <v>2.429736992056132</v>
      </c>
    </row>
    <row r="26" spans="1:9" ht="24" customHeight="1">
      <c r="A26" s="38" t="s">
        <v>33</v>
      </c>
      <c r="B26" s="70">
        <v>323000</v>
      </c>
      <c r="C26" s="40">
        <f t="shared" si="5"/>
        <v>1.5097467238612945</v>
      </c>
      <c r="D26" s="70">
        <v>310000</v>
      </c>
      <c r="E26" s="40">
        <f t="shared" si="6"/>
        <v>1.5446733484252901</v>
      </c>
      <c r="F26" s="70">
        <v>214468</v>
      </c>
      <c r="G26" s="40">
        <f t="shared" si="7"/>
        <v>1.4468426262823333</v>
      </c>
      <c r="H26" s="41">
        <f t="shared" si="3"/>
        <v>13000</v>
      </c>
      <c r="I26" s="42">
        <f t="shared" si="8"/>
        <v>4.193548387096775</v>
      </c>
    </row>
    <row r="27" spans="1:9" ht="24" customHeight="1">
      <c r="A27" s="38" t="s">
        <v>34</v>
      </c>
      <c r="B27" s="70"/>
      <c r="C27" s="40">
        <f t="shared" si="5"/>
        <v>0</v>
      </c>
      <c r="D27" s="70">
        <v>389360</v>
      </c>
      <c r="E27" s="40">
        <f t="shared" si="6"/>
        <v>1.9401097256221644</v>
      </c>
      <c r="F27" s="70"/>
      <c r="G27" s="40">
        <f t="shared" si="7"/>
        <v>0</v>
      </c>
      <c r="H27" s="41">
        <f t="shared" si="3"/>
        <v>-389360</v>
      </c>
      <c r="I27" s="42">
        <f t="shared" si="8"/>
        <v>-100</v>
      </c>
    </row>
    <row r="28" spans="1:9" ht="24" customHeight="1">
      <c r="A28" s="38" t="s">
        <v>35</v>
      </c>
      <c r="B28" s="70">
        <v>789801</v>
      </c>
      <c r="C28" s="40">
        <f t="shared" si="5"/>
        <v>3.691639232979487</v>
      </c>
      <c r="D28" s="70">
        <v>768719</v>
      </c>
      <c r="E28" s="40">
        <f t="shared" si="6"/>
        <v>3.830386295897228</v>
      </c>
      <c r="F28" s="70">
        <v>111489</v>
      </c>
      <c r="G28" s="40">
        <f t="shared" si="7"/>
        <v>0.7521263664583577</v>
      </c>
      <c r="H28" s="41">
        <f t="shared" si="3"/>
        <v>21082</v>
      </c>
      <c r="I28" s="42">
        <f t="shared" si="8"/>
        <v>2.7424845749877393</v>
      </c>
    </row>
    <row r="29" spans="1:9" ht="24" customHeight="1">
      <c r="A29" s="38" t="s">
        <v>36</v>
      </c>
      <c r="B29" s="39">
        <v>21394317</v>
      </c>
      <c r="C29" s="40">
        <f t="shared" si="5"/>
        <v>100</v>
      </c>
      <c r="D29" s="39">
        <v>20068968</v>
      </c>
      <c r="E29" s="40">
        <f t="shared" si="6"/>
        <v>100</v>
      </c>
      <c r="F29" s="39">
        <v>14823174</v>
      </c>
      <c r="G29" s="40">
        <f t="shared" si="7"/>
        <v>100</v>
      </c>
      <c r="H29" s="41">
        <f t="shared" si="3"/>
        <v>1325349</v>
      </c>
      <c r="I29" s="42">
        <f t="shared" si="8"/>
        <v>6.603971863426161</v>
      </c>
    </row>
    <row r="30" spans="1:9" ht="24" customHeight="1">
      <c r="A30" s="38"/>
      <c r="B30" s="39"/>
      <c r="C30" s="40"/>
      <c r="D30" s="39"/>
      <c r="E30" s="40"/>
      <c r="F30" s="39"/>
      <c r="G30" s="40"/>
      <c r="H30" s="41"/>
      <c r="I30" s="42"/>
    </row>
    <row r="31" spans="1:9" ht="24" customHeight="1">
      <c r="A31" s="43"/>
      <c r="B31" s="44"/>
      <c r="C31" s="45"/>
      <c r="D31" s="44"/>
      <c r="E31" s="45"/>
      <c r="F31" s="44"/>
      <c r="G31" s="45"/>
      <c r="H31" s="44"/>
      <c r="I31" s="46"/>
    </row>
    <row r="32" spans="1:9" ht="24" customHeight="1" thickBot="1">
      <c r="A32" s="47" t="s">
        <v>10</v>
      </c>
      <c r="B32" s="48">
        <v>-1799200</v>
      </c>
      <c r="C32" s="49"/>
      <c r="D32" s="48">
        <v>-2102051</v>
      </c>
      <c r="E32" s="49"/>
      <c r="F32" s="48">
        <v>-3939491</v>
      </c>
      <c r="G32" s="49"/>
      <c r="H32" s="73">
        <f>+B32-D32</f>
        <v>302851</v>
      </c>
      <c r="I32" s="50"/>
    </row>
  </sheetData>
  <mergeCells count="8">
    <mergeCell ref="A1:I1"/>
    <mergeCell ref="A2:I2"/>
    <mergeCell ref="B4:C4"/>
    <mergeCell ref="D4:E4"/>
    <mergeCell ref="F4:G4"/>
    <mergeCell ref="H4:I4"/>
    <mergeCell ref="A4:A5"/>
    <mergeCell ref="B3:F3"/>
  </mergeCell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portrait" paperSize="9" scale="98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">
      <selection activeCell="A6" sqref="A6:A25"/>
    </sheetView>
  </sheetViews>
  <sheetFormatPr defaultColWidth="9.00390625" defaultRowHeight="16.5"/>
  <cols>
    <col min="1" max="1" width="37.625" style="10" customWidth="1"/>
    <col min="2" max="2" width="16.625" style="11" customWidth="1"/>
    <col min="3" max="3" width="6.625" style="9" customWidth="1"/>
    <col min="4" max="4" width="16.625" style="10" customWidth="1"/>
    <col min="5" max="5" width="6.625" style="10" customWidth="1"/>
    <col min="6" max="6" width="16.625" style="10" customWidth="1"/>
    <col min="7" max="7" width="6.625" style="10" customWidth="1"/>
  </cols>
  <sheetData>
    <row r="1" spans="1:7" s="6" customFormat="1" ht="29.25" customHeight="1">
      <c r="A1" s="80" t="s">
        <v>5</v>
      </c>
      <c r="B1" s="81"/>
      <c r="C1" s="81"/>
      <c r="D1" s="81"/>
      <c r="E1" s="81"/>
      <c r="F1" s="81"/>
      <c r="G1" s="81"/>
    </row>
    <row r="2" spans="1:7" s="6" customFormat="1" ht="33.75" customHeight="1">
      <c r="A2" s="80" t="s">
        <v>11</v>
      </c>
      <c r="B2" s="82"/>
      <c r="C2" s="82"/>
      <c r="D2" s="82"/>
      <c r="E2" s="82"/>
      <c r="F2" s="82"/>
      <c r="G2" s="82"/>
    </row>
    <row r="3" spans="1:7" s="6" customFormat="1" ht="23.25" customHeight="1" thickBot="1">
      <c r="A3" s="5"/>
      <c r="B3" s="90" t="s">
        <v>64</v>
      </c>
      <c r="C3" s="90"/>
      <c r="D3" s="90"/>
      <c r="F3" s="23"/>
      <c r="G3" s="24" t="s">
        <v>7</v>
      </c>
    </row>
    <row r="4" spans="1:7" s="4" customFormat="1" ht="19.5" customHeight="1">
      <c r="A4" s="83" t="s">
        <v>4</v>
      </c>
      <c r="B4" s="85" t="s">
        <v>8</v>
      </c>
      <c r="C4" s="86"/>
      <c r="D4" s="87" t="s">
        <v>9</v>
      </c>
      <c r="E4" s="88"/>
      <c r="F4" s="87" t="s">
        <v>0</v>
      </c>
      <c r="G4" s="89"/>
    </row>
    <row r="5" spans="1:7" s="1" customFormat="1" ht="19.5" customHeight="1">
      <c r="A5" s="84"/>
      <c r="B5" s="19" t="s">
        <v>1</v>
      </c>
      <c r="C5" s="21" t="s">
        <v>3</v>
      </c>
      <c r="D5" s="20" t="s">
        <v>1</v>
      </c>
      <c r="E5" s="20" t="s">
        <v>2</v>
      </c>
      <c r="F5" s="20" t="s">
        <v>1</v>
      </c>
      <c r="G5" s="22" t="s">
        <v>2</v>
      </c>
    </row>
    <row r="6" spans="1:7" ht="30.75" customHeight="1">
      <c r="A6" s="25" t="s">
        <v>66</v>
      </c>
      <c r="B6" s="27"/>
      <c r="C6" s="28"/>
      <c r="D6" s="27"/>
      <c r="E6" s="28"/>
      <c r="F6" s="27"/>
      <c r="G6" s="29"/>
    </row>
    <row r="7" spans="1:7" s="1" customFormat="1" ht="30.75" customHeight="1">
      <c r="A7" s="25" t="s">
        <v>67</v>
      </c>
      <c r="B7" s="27">
        <f>SUM(B8:B10)</f>
        <v>19186106</v>
      </c>
      <c r="C7" s="28">
        <f>+B7/$B$7*100</f>
        <v>100</v>
      </c>
      <c r="D7" s="27">
        <f>SUM(D8:D10)</f>
        <v>17657916</v>
      </c>
      <c r="E7" s="28">
        <f>+D7/$D$7*100</f>
        <v>100</v>
      </c>
      <c r="F7" s="27">
        <f>SUM(F8:F10)</f>
        <v>10445591</v>
      </c>
      <c r="G7" s="29">
        <f>+F7/$F$7*100</f>
        <v>100</v>
      </c>
    </row>
    <row r="8" spans="1:7" s="1" customFormat="1" ht="30.75" customHeight="1">
      <c r="A8" s="25" t="s">
        <v>68</v>
      </c>
      <c r="B8" s="71">
        <v>2673843</v>
      </c>
      <c r="C8" s="28">
        <f>+B8/$B$7*100</f>
        <v>13.936350607048665</v>
      </c>
      <c r="D8" s="71">
        <v>2465581</v>
      </c>
      <c r="E8" s="28">
        <f>+D8/$D$7*100</f>
        <v>13.96303504898313</v>
      </c>
      <c r="F8" s="71">
        <v>2423914</v>
      </c>
      <c r="G8" s="29">
        <f>+F8/$F$7*100-0.01</f>
        <v>23.195139852785733</v>
      </c>
    </row>
    <row r="9" spans="1:7" s="1" customFormat="1" ht="30.75" customHeight="1">
      <c r="A9" s="25" t="s">
        <v>69</v>
      </c>
      <c r="B9" s="71">
        <v>2748991</v>
      </c>
      <c r="C9" s="28">
        <f>+B9/$B$7*100</f>
        <v>14.328029877454028</v>
      </c>
      <c r="D9" s="71">
        <v>2553773</v>
      </c>
      <c r="E9" s="28">
        <f>+D9/$D$7*100</f>
        <v>14.46248243563963</v>
      </c>
      <c r="F9" s="71">
        <v>2458667</v>
      </c>
      <c r="G9" s="29">
        <f>+F9/$F$7*100</f>
        <v>23.537844818928868</v>
      </c>
    </row>
    <row r="10" spans="1:7" s="1" customFormat="1" ht="30.75" customHeight="1">
      <c r="A10" s="25" t="s">
        <v>70</v>
      </c>
      <c r="B10" s="71">
        <v>13763272</v>
      </c>
      <c r="C10" s="28">
        <f>+B10/$B$7*100</f>
        <v>71.7356195154973</v>
      </c>
      <c r="D10" s="71">
        <v>12638562</v>
      </c>
      <c r="E10" s="28">
        <f>+D10/$D$7*100+0.01</f>
        <v>71.58448251537725</v>
      </c>
      <c r="F10" s="71">
        <v>5563010</v>
      </c>
      <c r="G10" s="29">
        <f>+F10/$F$7*100</f>
        <v>53.2570153282854</v>
      </c>
    </row>
    <row r="11" spans="1:7" s="1" customFormat="1" ht="30.75" customHeight="1">
      <c r="A11" s="25" t="s">
        <v>71</v>
      </c>
      <c r="B11" s="27">
        <f>SUM(B12:B14)</f>
        <v>12874376</v>
      </c>
      <c r="C11" s="28">
        <f>+B11/$B$11*100</f>
        <v>100</v>
      </c>
      <c r="D11" s="27">
        <f>SUM(D12:D14)</f>
        <v>11988587</v>
      </c>
      <c r="E11" s="28">
        <f>+D11/$D$11*100</f>
        <v>100</v>
      </c>
      <c r="F11" s="27">
        <v>9817407</v>
      </c>
      <c r="G11" s="29">
        <f>+F11/$F$11*100</f>
        <v>100</v>
      </c>
    </row>
    <row r="12" spans="1:7" s="1" customFormat="1" ht="30.75" customHeight="1">
      <c r="A12" s="25" t="s">
        <v>72</v>
      </c>
      <c r="B12" s="71">
        <v>12183691</v>
      </c>
      <c r="C12" s="28">
        <f>+B12/$B$11*100-0.01</f>
        <v>94.6251962999993</v>
      </c>
      <c r="D12" s="71">
        <v>11310980</v>
      </c>
      <c r="E12" s="28">
        <f>+D12/$D$11*100-0.01</f>
        <v>94.33789938130323</v>
      </c>
      <c r="F12" s="71">
        <v>9602939</v>
      </c>
      <c r="G12" s="29">
        <f>+F12/$F$11*100</f>
        <v>97.81543130482417</v>
      </c>
    </row>
    <row r="13" spans="1:7" s="1" customFormat="1" ht="30.75" customHeight="1">
      <c r="A13" s="25" t="s">
        <v>73</v>
      </c>
      <c r="B13" s="71">
        <v>323000</v>
      </c>
      <c r="C13" s="28">
        <f>+B13/$B$11*100</f>
        <v>2.5088594585089017</v>
      </c>
      <c r="D13" s="71">
        <v>310000</v>
      </c>
      <c r="E13" s="28">
        <f>+D13/$D$11*100</f>
        <v>2.5857926376144245</v>
      </c>
      <c r="F13" s="71">
        <v>214468</v>
      </c>
      <c r="G13" s="29">
        <f>+F13/$F$11*100</f>
        <v>2.1845686951758236</v>
      </c>
    </row>
    <row r="14" spans="1:7" s="1" customFormat="1" ht="30.75" customHeight="1">
      <c r="A14" s="25" t="s">
        <v>74</v>
      </c>
      <c r="B14" s="71">
        <v>367685</v>
      </c>
      <c r="C14" s="28">
        <f>+B14/$B$11*100</f>
        <v>2.855944241491782</v>
      </c>
      <c r="D14" s="71">
        <v>367607</v>
      </c>
      <c r="E14" s="28">
        <f>+D14/$D$11*100</f>
        <v>3.0663079810823413</v>
      </c>
      <c r="F14" s="71"/>
      <c r="G14" s="29"/>
    </row>
    <row r="15" spans="1:7" s="1" customFormat="1" ht="30.75" customHeight="1">
      <c r="A15" s="25" t="s">
        <v>75</v>
      </c>
      <c r="B15" s="27">
        <f>+B7-B11</f>
        <v>6311730</v>
      </c>
      <c r="C15" s="28"/>
      <c r="D15" s="27">
        <v>5669329</v>
      </c>
      <c r="E15" s="28"/>
      <c r="F15" s="27">
        <f>+F7-F11</f>
        <v>628184</v>
      </c>
      <c r="G15" s="29"/>
    </row>
    <row r="16" spans="1:7" s="1" customFormat="1" ht="30.75" customHeight="1">
      <c r="A16" s="25" t="s">
        <v>76</v>
      </c>
      <c r="B16" s="27"/>
      <c r="C16" s="28"/>
      <c r="D16" s="27"/>
      <c r="E16" s="28"/>
      <c r="F16" s="27"/>
      <c r="G16" s="29"/>
    </row>
    <row r="17" spans="1:7" s="1" customFormat="1" ht="30.75" customHeight="1">
      <c r="A17" s="25" t="s">
        <v>77</v>
      </c>
      <c r="B17" s="27">
        <f>SUM(B18:B19)</f>
        <v>409011</v>
      </c>
      <c r="C17" s="28">
        <f>+B17/$B$17*100</f>
        <v>100</v>
      </c>
      <c r="D17" s="27">
        <f>SUM(D18:D19)</f>
        <v>309001</v>
      </c>
      <c r="E17" s="28">
        <f>+D17/$D$17*100</f>
        <v>100</v>
      </c>
      <c r="F17" s="27">
        <f>SUM(F18:F19)</f>
        <v>438092</v>
      </c>
      <c r="G17" s="29">
        <f>+F17/$F$17*100</f>
        <v>100</v>
      </c>
    </row>
    <row r="18" spans="1:7" s="1" customFormat="1" ht="30.75" customHeight="1">
      <c r="A18" s="25" t="s">
        <v>78</v>
      </c>
      <c r="B18" s="71">
        <v>400011</v>
      </c>
      <c r="C18" s="28">
        <f>+B18/$B$17*100</f>
        <v>97.79957018270903</v>
      </c>
      <c r="D18" s="71">
        <v>300001</v>
      </c>
      <c r="E18" s="28">
        <f>+D18/$D$17*100</f>
        <v>97.08738806670529</v>
      </c>
      <c r="F18" s="71">
        <v>429092</v>
      </c>
      <c r="G18" s="29">
        <f>+F18/$F$17*100</f>
        <v>97.9456369894908</v>
      </c>
    </row>
    <row r="19" spans="1:7" s="1" customFormat="1" ht="30.75" customHeight="1">
      <c r="A19" s="25" t="s">
        <v>79</v>
      </c>
      <c r="B19" s="71">
        <v>9000</v>
      </c>
      <c r="C19" s="28">
        <f>+B19/$B$17*100</f>
        <v>2.2004298172909778</v>
      </c>
      <c r="D19" s="71">
        <v>9000</v>
      </c>
      <c r="E19" s="28">
        <f>+D19/$D$17*100</f>
        <v>2.912611933294714</v>
      </c>
      <c r="F19" s="71">
        <v>9000</v>
      </c>
      <c r="G19" s="29">
        <f>+F19/$F$17*100</f>
        <v>2.054363010509208</v>
      </c>
    </row>
    <row r="20" spans="1:7" s="1" customFormat="1" ht="30.75" customHeight="1">
      <c r="A20" s="25" t="s">
        <v>80</v>
      </c>
      <c r="B20" s="27">
        <f>SUM(B21:B23)</f>
        <v>8519941</v>
      </c>
      <c r="C20" s="28">
        <f>+B20/$B$20*100</f>
        <v>100</v>
      </c>
      <c r="D20" s="27">
        <v>8080381</v>
      </c>
      <c r="E20" s="28">
        <f>+D20/$D$20*100</f>
        <v>100</v>
      </c>
      <c r="F20" s="27">
        <f>SUM(F21:F23)</f>
        <v>5005767</v>
      </c>
      <c r="G20" s="29">
        <f>+F20/$F$20*100</f>
        <v>100</v>
      </c>
    </row>
    <row r="21" spans="1:7" s="1" customFormat="1" ht="30.75" customHeight="1">
      <c r="A21" s="25" t="s">
        <v>81</v>
      </c>
      <c r="B21" s="71">
        <v>8222223</v>
      </c>
      <c r="C21" s="28">
        <f>+B21/$B$20*100</f>
        <v>96.50563307891451</v>
      </c>
      <c r="D21" s="71">
        <v>7803931</v>
      </c>
      <c r="E21" s="28">
        <f>+D21/$D$20*100</f>
        <v>96.5787504326838</v>
      </c>
      <c r="F21" s="71">
        <v>4973981</v>
      </c>
      <c r="G21" s="29">
        <f>+F21/$F$20*100</f>
        <v>99.36501239470394</v>
      </c>
    </row>
    <row r="22" spans="1:7" s="1" customFormat="1" ht="30.75" customHeight="1">
      <c r="A22" s="25" t="s">
        <v>82</v>
      </c>
      <c r="B22" s="71">
        <v>83767</v>
      </c>
      <c r="C22" s="28">
        <f>+B22/$B$20*100</f>
        <v>0.9831875596321618</v>
      </c>
      <c r="D22" s="71">
        <v>75281</v>
      </c>
      <c r="E22" s="28">
        <f>+D22/$D$20*100</f>
        <v>0.9316516139523618</v>
      </c>
      <c r="F22" s="71">
        <v>31786</v>
      </c>
      <c r="G22" s="29">
        <f>+F22/$F$20*100</f>
        <v>0.6349876052960515</v>
      </c>
    </row>
    <row r="23" spans="1:7" s="1" customFormat="1" ht="30.75" customHeight="1">
      <c r="A23" s="25" t="s">
        <v>6</v>
      </c>
      <c r="B23" s="71">
        <v>213951</v>
      </c>
      <c r="C23" s="28">
        <f>+B23/$B$20*100</f>
        <v>2.511179361453325</v>
      </c>
      <c r="D23" s="71">
        <v>201169</v>
      </c>
      <c r="E23" s="28">
        <f>+D23/$D$20*100</f>
        <v>2.4895979533638326</v>
      </c>
      <c r="F23" s="71"/>
      <c r="G23" s="29">
        <f>+F23/$F$20*100</f>
        <v>0</v>
      </c>
    </row>
    <row r="24" spans="1:7" s="1" customFormat="1" ht="30.75" customHeight="1">
      <c r="A24" s="25" t="s">
        <v>83</v>
      </c>
      <c r="B24" s="27">
        <f>+B17-B20</f>
        <v>-8110930</v>
      </c>
      <c r="C24" s="28"/>
      <c r="D24" s="27">
        <f>+D17-D20</f>
        <v>-7771380</v>
      </c>
      <c r="E24" s="28"/>
      <c r="F24" s="27">
        <f>+F17-F20</f>
        <v>-4567675</v>
      </c>
      <c r="G24" s="29"/>
    </row>
    <row r="25" spans="1:7" s="1" customFormat="1" ht="30.75" customHeight="1">
      <c r="A25" s="25" t="s">
        <v>10</v>
      </c>
      <c r="B25" s="27">
        <f>+B15+B24</f>
        <v>-1799200</v>
      </c>
      <c r="C25" s="28"/>
      <c r="D25" s="27">
        <f>+D15+D24</f>
        <v>-2102051</v>
      </c>
      <c r="E25" s="28"/>
      <c r="F25" s="27">
        <f>+F15+F24</f>
        <v>-3939491</v>
      </c>
      <c r="G25" s="29"/>
    </row>
    <row r="26" spans="1:7" s="1" customFormat="1" ht="30.75" customHeight="1">
      <c r="A26" s="25"/>
      <c r="B26" s="27"/>
      <c r="C26" s="28"/>
      <c r="D26" s="27"/>
      <c r="E26" s="28"/>
      <c r="F26" s="27"/>
      <c r="G26" s="29"/>
    </row>
    <row r="27" spans="1:7" s="1" customFormat="1" ht="30.75" customHeight="1">
      <c r="A27" s="25"/>
      <c r="B27" s="27"/>
      <c r="C27" s="28"/>
      <c r="D27" s="27"/>
      <c r="E27" s="28"/>
      <c r="F27" s="27"/>
      <c r="G27" s="29"/>
    </row>
    <row r="28" spans="1:7" s="1" customFormat="1" ht="30.75" customHeight="1" thickBot="1">
      <c r="A28" s="26"/>
      <c r="B28" s="30"/>
      <c r="C28" s="31"/>
      <c r="D28" s="30"/>
      <c r="E28" s="31"/>
      <c r="F28" s="30"/>
      <c r="G28" s="32"/>
    </row>
    <row r="29" spans="1:7" s="1" customFormat="1" ht="16.5">
      <c r="A29" s="12"/>
      <c r="B29" s="16"/>
      <c r="C29" s="17"/>
      <c r="D29" s="15"/>
      <c r="E29" s="18"/>
      <c r="F29" s="15"/>
      <c r="G29" s="17"/>
    </row>
    <row r="30" spans="1:7" s="1" customFormat="1" ht="16.5">
      <c r="A30" s="12"/>
      <c r="B30" s="16"/>
      <c r="C30" s="17"/>
      <c r="D30" s="15"/>
      <c r="E30" s="18"/>
      <c r="F30" s="15"/>
      <c r="G30" s="17"/>
    </row>
    <row r="31" spans="1:7" s="1" customFormat="1" ht="16.5">
      <c r="A31" s="12"/>
      <c r="B31" s="16"/>
      <c r="C31" s="17"/>
      <c r="D31" s="15"/>
      <c r="E31" s="18"/>
      <c r="F31" s="15"/>
      <c r="G31" s="17"/>
    </row>
    <row r="32" spans="1:7" s="1" customFormat="1" ht="16.5">
      <c r="A32" s="12"/>
      <c r="B32" s="16"/>
      <c r="C32" s="17"/>
      <c r="D32" s="15"/>
      <c r="E32" s="18"/>
      <c r="F32" s="15"/>
      <c r="G32" s="17"/>
    </row>
    <row r="33" spans="1:7" s="1" customFormat="1" ht="16.5">
      <c r="A33" s="12"/>
      <c r="B33" s="13"/>
      <c r="C33" s="14"/>
      <c r="D33" s="15"/>
      <c r="E33" s="15"/>
      <c r="F33" s="15"/>
      <c r="G33" s="15"/>
    </row>
    <row r="34" spans="1:7" s="1" customFormat="1" ht="16.5">
      <c r="A34" s="2"/>
      <c r="B34" s="8"/>
      <c r="C34" s="7"/>
      <c r="D34" s="3"/>
      <c r="E34" s="3"/>
      <c r="F34" s="3"/>
      <c r="G34" s="3"/>
    </row>
    <row r="35" spans="1:7" s="1" customFormat="1" ht="16.5">
      <c r="A35" s="2"/>
      <c r="B35" s="8"/>
      <c r="C35" s="7"/>
      <c r="D35" s="3"/>
      <c r="E35" s="3"/>
      <c r="F35" s="3"/>
      <c r="G35" s="3"/>
    </row>
    <row r="36" spans="1:7" s="1" customFormat="1" ht="16.5">
      <c r="A36" s="2"/>
      <c r="B36" s="8"/>
      <c r="C36" s="7"/>
      <c r="D36" s="3"/>
      <c r="E36" s="3"/>
      <c r="F36" s="3"/>
      <c r="G36" s="3"/>
    </row>
    <row r="37" spans="1:7" s="1" customFormat="1" ht="16.5">
      <c r="A37" s="2"/>
      <c r="B37" s="8"/>
      <c r="C37" s="7"/>
      <c r="D37" s="3"/>
      <c r="E37" s="3"/>
      <c r="F37" s="3"/>
      <c r="G37" s="3"/>
    </row>
    <row r="38" spans="1:7" s="1" customFormat="1" ht="16.5">
      <c r="A38" s="2"/>
      <c r="B38" s="8"/>
      <c r="C38" s="7"/>
      <c r="D38" s="3"/>
      <c r="E38" s="3"/>
      <c r="F38" s="3"/>
      <c r="G38" s="3"/>
    </row>
    <row r="39" spans="1:7" s="1" customFormat="1" ht="16.5">
      <c r="A39" s="2"/>
      <c r="B39" s="8"/>
      <c r="C39" s="7"/>
      <c r="D39" s="3"/>
      <c r="E39" s="3"/>
      <c r="F39" s="3"/>
      <c r="G39" s="3"/>
    </row>
  </sheetData>
  <mergeCells count="7">
    <mergeCell ref="A1:G1"/>
    <mergeCell ref="A2:G2"/>
    <mergeCell ref="A4:A5"/>
    <mergeCell ref="B4:C4"/>
    <mergeCell ref="D4:E4"/>
    <mergeCell ref="F4:G4"/>
    <mergeCell ref="B3:D3"/>
  </mergeCell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portrait" paperSize="9" scale="88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Zeros="0" workbookViewId="0" topLeftCell="A1">
      <selection activeCell="E13" sqref="E13"/>
    </sheetView>
  </sheetViews>
  <sheetFormatPr defaultColWidth="9.00390625" defaultRowHeight="16.5"/>
  <cols>
    <col min="1" max="1" width="30.625" style="0" customWidth="1"/>
    <col min="2" max="4" width="15.625" style="0" customWidth="1"/>
    <col min="5" max="5" width="17.625" style="0" customWidth="1"/>
  </cols>
  <sheetData>
    <row r="1" spans="1:5" ht="34.5" customHeight="1">
      <c r="A1" s="91" t="s">
        <v>47</v>
      </c>
      <c r="B1" s="91"/>
      <c r="C1" s="91"/>
      <c r="D1" s="91"/>
      <c r="E1" s="91"/>
    </row>
    <row r="2" spans="1:5" ht="34.5" customHeight="1">
      <c r="A2" s="91" t="s">
        <v>48</v>
      </c>
      <c r="B2" s="91"/>
      <c r="C2" s="91"/>
      <c r="D2" s="91"/>
      <c r="E2" s="91"/>
    </row>
    <row r="3" spans="1:5" ht="34.5" customHeight="1">
      <c r="A3" s="92" t="s">
        <v>63</v>
      </c>
      <c r="B3" s="92"/>
      <c r="C3" s="92"/>
      <c r="D3" s="92"/>
      <c r="E3" s="92"/>
    </row>
    <row r="4" spans="1:5" ht="34.5" customHeight="1" thickBot="1">
      <c r="A4" s="51"/>
      <c r="B4" s="51"/>
      <c r="C4" s="51"/>
      <c r="D4" s="51"/>
      <c r="E4" s="51" t="s">
        <v>49</v>
      </c>
    </row>
    <row r="5" spans="1:5" ht="49.5" customHeight="1">
      <c r="A5" s="52" t="s">
        <v>50</v>
      </c>
      <c r="B5" s="53" t="s">
        <v>51</v>
      </c>
      <c r="C5" s="53" t="s">
        <v>52</v>
      </c>
      <c r="D5" s="53" t="s">
        <v>53</v>
      </c>
      <c r="E5" s="54" t="s">
        <v>54</v>
      </c>
    </row>
    <row r="6" spans="1:5" ht="49.5" customHeight="1">
      <c r="A6" s="55" t="s">
        <v>55</v>
      </c>
      <c r="B6" s="56">
        <f>SUM(B7:B9)</f>
        <v>24854317</v>
      </c>
      <c r="C6" s="56">
        <f>SUM(C7:C9)</f>
        <v>22116917</v>
      </c>
      <c r="D6" s="56">
        <f>SUM(D7:D9)</f>
        <v>14563683</v>
      </c>
      <c r="E6" s="57">
        <f>+B6-C6</f>
        <v>2737400</v>
      </c>
    </row>
    <row r="7" spans="1:5" ht="49.5" customHeight="1">
      <c r="A7" s="58" t="s">
        <v>56</v>
      </c>
      <c r="B7" s="72">
        <v>19595117</v>
      </c>
      <c r="C7" s="72">
        <v>17966917</v>
      </c>
      <c r="D7" s="72">
        <v>10883683</v>
      </c>
      <c r="E7" s="60">
        <f aca="true" t="shared" si="0" ref="E7:E13">+B7-C7</f>
        <v>1628200</v>
      </c>
    </row>
    <row r="8" spans="1:5" ht="49.5" customHeight="1">
      <c r="A8" s="61" t="s">
        <v>57</v>
      </c>
      <c r="B8" s="72">
        <v>5259200</v>
      </c>
      <c r="C8" s="72">
        <v>4150000</v>
      </c>
      <c r="D8" s="72">
        <v>3680000</v>
      </c>
      <c r="E8" s="60">
        <f t="shared" si="0"/>
        <v>1109200</v>
      </c>
    </row>
    <row r="9" spans="1:5" ht="49.5" customHeight="1">
      <c r="A9" s="61" t="s">
        <v>58</v>
      </c>
      <c r="B9" s="72"/>
      <c r="C9" s="72"/>
      <c r="D9" s="72"/>
      <c r="E9" s="60">
        <f t="shared" si="0"/>
        <v>0</v>
      </c>
    </row>
    <row r="10" spans="1:5" ht="49.5" customHeight="1">
      <c r="A10" s="58" t="s">
        <v>59</v>
      </c>
      <c r="B10" s="59"/>
      <c r="C10" s="59"/>
      <c r="D10" s="59"/>
      <c r="E10" s="60"/>
    </row>
    <row r="11" spans="1:5" ht="49.5" customHeight="1">
      <c r="A11" s="62" t="s">
        <v>60</v>
      </c>
      <c r="B11" s="59">
        <f>SUM(B12:B13)</f>
        <v>24854317</v>
      </c>
      <c r="C11" s="59">
        <f>SUM(C12:C13)</f>
        <v>22068968</v>
      </c>
      <c r="D11" s="59">
        <f>SUM(D12:D13)</f>
        <v>15932058</v>
      </c>
      <c r="E11" s="60">
        <f t="shared" si="0"/>
        <v>2785349</v>
      </c>
    </row>
    <row r="12" spans="1:5" ht="49.5" customHeight="1">
      <c r="A12" s="58" t="s">
        <v>61</v>
      </c>
      <c r="B12" s="72">
        <v>21394317</v>
      </c>
      <c r="C12" s="72">
        <v>20068968</v>
      </c>
      <c r="D12" s="72">
        <v>14823174</v>
      </c>
      <c r="E12" s="60">
        <f t="shared" si="0"/>
        <v>1325349</v>
      </c>
    </row>
    <row r="13" spans="1:5" ht="49.5" customHeight="1">
      <c r="A13" s="61" t="s">
        <v>62</v>
      </c>
      <c r="B13" s="72">
        <v>3460000</v>
      </c>
      <c r="C13" s="72">
        <v>2000000</v>
      </c>
      <c r="D13" s="72">
        <v>1108884</v>
      </c>
      <c r="E13" s="60">
        <f t="shared" si="0"/>
        <v>1460000</v>
      </c>
    </row>
    <row r="14" spans="1:5" ht="16.5">
      <c r="A14" s="63"/>
      <c r="B14" s="64"/>
      <c r="D14" s="64"/>
      <c r="E14" s="65"/>
    </row>
    <row r="15" spans="1:5" ht="16.5">
      <c r="A15" s="63"/>
      <c r="B15" s="64"/>
      <c r="D15" s="64"/>
      <c r="E15" s="65"/>
    </row>
    <row r="16" spans="1:5" ht="16.5">
      <c r="A16" s="63"/>
      <c r="B16" s="64"/>
      <c r="D16" s="64"/>
      <c r="E16" s="65"/>
    </row>
    <row r="17" spans="1:5" ht="16.5">
      <c r="A17" s="63"/>
      <c r="B17" s="64"/>
      <c r="D17" s="64"/>
      <c r="E17" s="65"/>
    </row>
    <row r="18" spans="1:5" ht="16.5">
      <c r="A18" s="63"/>
      <c r="B18" s="64"/>
      <c r="D18" s="64"/>
      <c r="E18" s="65"/>
    </row>
    <row r="19" spans="1:5" ht="16.5">
      <c r="A19" s="63"/>
      <c r="B19" s="64"/>
      <c r="D19" s="64"/>
      <c r="E19" s="65"/>
    </row>
    <row r="20" spans="1:5" ht="16.5">
      <c r="A20" s="63"/>
      <c r="B20" s="64"/>
      <c r="D20" s="64"/>
      <c r="E20" s="65"/>
    </row>
    <row r="21" spans="1:5" ht="16.5">
      <c r="A21" s="63"/>
      <c r="B21" s="64"/>
      <c r="D21" s="64"/>
      <c r="E21" s="65"/>
    </row>
    <row r="22" spans="1:5" ht="16.5">
      <c r="A22" s="63"/>
      <c r="B22" s="64"/>
      <c r="D22" s="64"/>
      <c r="E22" s="65"/>
    </row>
    <row r="23" spans="1:5" ht="17.25" thickBot="1">
      <c r="A23" s="66"/>
      <c r="B23" s="67"/>
      <c r="C23" s="68"/>
      <c r="D23" s="67"/>
      <c r="E23" s="69"/>
    </row>
  </sheetData>
  <mergeCells count="3">
    <mergeCell ref="A1:E1"/>
    <mergeCell ref="A2:E2"/>
    <mergeCell ref="A3:E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admin</cp:lastModifiedBy>
  <cp:lastPrinted>1999-05-28T06:26:37Z</cp:lastPrinted>
  <dcterms:created xsi:type="dcterms:W3CDTF">1997-09-13T03:39:26Z</dcterms:created>
  <dcterms:modified xsi:type="dcterms:W3CDTF">2007-04-02T01:47:20Z</dcterms:modified>
  <cp:category/>
  <cp:version/>
  <cp:contentType/>
  <cp:contentStatus/>
</cp:coreProperties>
</file>