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 tabRatio="942" activeTab="1"/>
  </bookViews>
  <sheets>
    <sheet name="審定後收支簡明比較分析表" sheetId="2" r:id="rId1"/>
    <sheet name="審定後歲入歲出性質及餘絀簡明比較分析表" sheetId="5" r:id="rId2"/>
    <sheet name="歲入歲出決算審定數簡明比較表" sheetId="1" r:id="rId3"/>
  </sheets>
  <definedNames>
    <definedName name="_xlnm.Print_Area" localSheetId="0">審定後收支簡明比較分析表!$A$1:$E$46</definedName>
    <definedName name="_xlnm.Print_Titles" localSheetId="2">歲入歲出決算審定數簡明比較表!$1:$2</definedName>
    <definedName name="_xlnm.Print_Titles" localSheetId="0">審定後收支簡明比較分析表!$1:$2</definedName>
    <definedName name="_xlnm.Print_Titles" localSheetId="1">審定後歲入歲出性質及餘絀簡明比較分析表!$1:$2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5" l="1"/>
  <c r="C19" i="5"/>
  <c r="C17" i="5"/>
  <c r="C16" i="5"/>
  <c r="C14" i="5"/>
  <c r="C13" i="5"/>
  <c r="C11" i="5"/>
  <c r="C10" i="5"/>
  <c r="C9" i="5"/>
  <c r="C8" i="5"/>
  <c r="C7" i="5"/>
  <c r="C6" i="5"/>
  <c r="C5" i="5"/>
  <c r="C4" i="5"/>
  <c r="E20" i="5"/>
  <c r="E19" i="5"/>
  <c r="E17" i="5"/>
  <c r="E16" i="5"/>
  <c r="E14" i="5"/>
  <c r="E13" i="5"/>
  <c r="E11" i="5"/>
  <c r="E10" i="5"/>
  <c r="E9" i="5"/>
  <c r="E8" i="5"/>
  <c r="E7" i="5"/>
  <c r="E6" i="5"/>
  <c r="E5" i="5"/>
  <c r="E4" i="5"/>
  <c r="B20" i="5" l="1"/>
  <c r="B11" i="5"/>
  <c r="B4" i="5"/>
  <c r="B19" i="5"/>
  <c r="B16" i="5"/>
  <c r="B17" i="5"/>
  <c r="B7" i="5"/>
  <c r="D4" i="5"/>
  <c r="D8" i="5"/>
  <c r="F8" i="5"/>
  <c r="F11" i="5"/>
  <c r="F20" i="5" s="1"/>
  <c r="D16" i="5"/>
  <c r="D19" i="5"/>
  <c r="C16" i="1"/>
  <c r="C10" i="1"/>
  <c r="C7" i="2"/>
  <c r="C10" i="2" s="1"/>
  <c r="C3" i="2"/>
  <c r="D11" i="5" l="1"/>
  <c r="D20" i="5" s="1"/>
  <c r="C13" i="1"/>
  <c r="F18" i="1" s="1"/>
  <c r="C3" i="1"/>
  <c r="F9" i="1" s="1"/>
  <c r="F20" i="1"/>
  <c r="E20" i="1"/>
  <c r="E19" i="1"/>
  <c r="E12" i="1"/>
  <c r="D21" i="1"/>
  <c r="E21" i="1" s="1"/>
  <c r="D20" i="1"/>
  <c r="D19" i="1"/>
  <c r="D18" i="1"/>
  <c r="E18" i="1" s="1"/>
  <c r="D17" i="1"/>
  <c r="E17" i="1" s="1"/>
  <c r="D16" i="1"/>
  <c r="E16" i="1" s="1"/>
  <c r="D15" i="1"/>
  <c r="E15" i="1" s="1"/>
  <c r="D14" i="1"/>
  <c r="E14" i="1" s="1"/>
  <c r="D12" i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13" i="1" l="1"/>
  <c r="E13" i="1" s="1"/>
  <c r="F13" i="1"/>
  <c r="F14" i="1"/>
  <c r="F19" i="1"/>
  <c r="F15" i="1"/>
  <c r="F17" i="1"/>
  <c r="F16" i="1"/>
  <c r="F6" i="1"/>
  <c r="F11" i="1"/>
  <c r="F7" i="1"/>
  <c r="F12" i="1"/>
  <c r="F3" i="1"/>
  <c r="F8" i="1"/>
  <c r="F4" i="1"/>
  <c r="F10" i="1"/>
  <c r="C22" i="1"/>
  <c r="D22" i="1" s="1"/>
  <c r="F21" i="1"/>
  <c r="F5" i="1"/>
  <c r="D10" i="2"/>
  <c r="D9" i="2"/>
  <c r="D8" i="2"/>
  <c r="D7" i="2"/>
  <c r="D5" i="2"/>
  <c r="D4" i="2"/>
  <c r="D3" i="2"/>
</calcChain>
</file>

<file path=xl/sharedStrings.xml><?xml version="1.0" encoding="utf-8"?>
<sst xmlns="http://schemas.openxmlformats.org/spreadsheetml/2006/main" count="107" uniqueCount="62">
  <si>
    <t>項 目</t>
  </si>
  <si>
    <t>預算數
(1)</t>
  </si>
  <si>
    <t>比較增減數
(3)=(2)-(1)</t>
  </si>
  <si>
    <t>百分比</t>
  </si>
  <si>
    <t>增減(%)
(4)=(3)/(1)</t>
  </si>
  <si>
    <t>占決算
總額(%)</t>
  </si>
  <si>
    <t>一、歲入合計
　</t>
  </si>
  <si>
    <t>　01.稅課收入
　</t>
  </si>
  <si>
    <t>　04.罰款及賠償收入
　</t>
  </si>
  <si>
    <t>　05.規費收入
　</t>
  </si>
  <si>
    <t>　06.信託管理收入
　</t>
  </si>
  <si>
    <t>-</t>
  </si>
  <si>
    <t/>
  </si>
  <si>
    <t>　07.財產收入
　</t>
  </si>
  <si>
    <t>　08.營業盈餘及事業收入
　</t>
  </si>
  <si>
    <t>　09.補助及協助收入
　</t>
  </si>
  <si>
    <t>　10.捐獻及贈與收入
　</t>
  </si>
  <si>
    <t>　12.其他收入
　</t>
  </si>
  <si>
    <t>二、歲出合計
　</t>
  </si>
  <si>
    <t>　01.一般政務支出
　</t>
  </si>
  <si>
    <t>　02.教育科學文化支出
　</t>
  </si>
  <si>
    <t>　03.經濟發展支出
　</t>
  </si>
  <si>
    <t>　04.社會福利支出
　</t>
  </si>
  <si>
    <t>　05.社區發展及環境保護支出
　</t>
  </si>
  <si>
    <t>　06.退休撫卹支出
　</t>
  </si>
  <si>
    <t>　08.債務支出
　</t>
  </si>
  <si>
    <t>　09.補助及其他支出
　</t>
  </si>
  <si>
    <t>三、歲入歲出餘絀
　</t>
  </si>
  <si>
    <t>單位：新臺幣元</t>
  </si>
  <si>
    <t>項目</t>
  </si>
  <si>
    <t>備註</t>
  </si>
  <si>
    <t>一、收入合計
　</t>
  </si>
  <si>
    <t>　（一）歲入
　</t>
  </si>
  <si>
    <t>　（二）債務之舉借
　</t>
  </si>
  <si>
    <t>　（三）預計移用以前年度歲計賸餘調
　　　　節因應數
　</t>
  </si>
  <si>
    <t>二、支出合計
　</t>
  </si>
  <si>
    <t>　（一）歲出
　</t>
  </si>
  <si>
    <t>　（二）債務之償還
　</t>
  </si>
  <si>
    <t>三、收支餘絀
　</t>
  </si>
  <si>
    <t>決算審定數
(2)</t>
    <phoneticPr fontId="3" type="noConversion"/>
  </si>
  <si>
    <t>決算審定數
(2)</t>
    <phoneticPr fontId="3" type="noConversion"/>
  </si>
  <si>
    <t>項       目</t>
  </si>
  <si>
    <t>金額</t>
  </si>
  <si>
    <t>%</t>
  </si>
  <si>
    <t>一、經常門
　</t>
  </si>
  <si>
    <t>　　1.直接稅收入
　</t>
  </si>
  <si>
    <t>　　2.間接稅收入
　</t>
  </si>
  <si>
    <t>　　3.賦稅外收入
　</t>
  </si>
  <si>
    <t>　（二）歲出
　</t>
  </si>
  <si>
    <t>　　1.一般經常支出
　</t>
  </si>
  <si>
    <t>　　2.債務利息及事務支出
　</t>
  </si>
  <si>
    <t>　（三）經常門餘絀
　</t>
  </si>
  <si>
    <t>二、資本門
　</t>
  </si>
  <si>
    <t>　　1.減少資產
　</t>
  </si>
  <si>
    <t>　　2.收回投資
　</t>
  </si>
  <si>
    <t>　　1.增置或擴充改良資產
　</t>
  </si>
  <si>
    <t>　　2.增加投資
　</t>
  </si>
  <si>
    <t>　（三）資本門餘絀
　</t>
  </si>
  <si>
    <t>本年度決算審定數</t>
    <phoneticPr fontId="3" type="noConversion"/>
  </si>
  <si>
    <t>上年度決算審定數</t>
    <phoneticPr fontId="3" type="noConversion"/>
  </si>
  <si>
    <t>前年度決算審定數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</si>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</sst>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4" x14ac:knownFonts="1">
    <font>
      <sz val="10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 applyNumberFormat="0" applyFill="0" applyBorder="0" applyAlignment="0" applyProtection="0"/>
    <xf numFmtId="0" fontId="2" fillId="0" borderId="0" applyNumberFormat="0" applyFill="0" applyBorder="0" applyAlignment="0"/>
    <xf numFmtId="43" fontId="3" fillId="0" borderId="0" applyFont="0" applyFill="0" applyBorder="0" applyAlignment="0" applyProtection="0"/>
    <xf numFmtId="0" fontId="2" fillId="0" borderId="0" applyNumberFormat="0" applyFill="0" applyBorder="0" applyAlignment="0"/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176" fontId="2" fillId="0" borderId="6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176" fontId="2" fillId="0" borderId="4" xfId="0" applyNumberFormat="1" applyFont="1" applyBorder="1" applyAlignment="1">
      <alignment horizontal="right" vertical="top" wrapText="1"/>
    </xf>
    <xf numFmtId="49" fontId="3" fillId="0" borderId="0" xfId="1" applyNumberFormat="1" applyFont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horizontal="left" vertical="center"/>
    </xf>
    <xf numFmtId="49" fontId="3" fillId="0" borderId="2" xfId="1" applyNumberFormat="1" applyFont="1" applyBorder="1" applyAlignment="1">
      <alignment horizontal="distributed" vertical="center" justifyLastLine="1"/>
    </xf>
    <xf numFmtId="3" fontId="3" fillId="0" borderId="2" xfId="1" applyNumberFormat="1" applyFont="1" applyBorder="1" applyAlignment="1">
      <alignment horizontal="distributed" vertical="center" wrapText="1" justifyLastLine="1"/>
    </xf>
    <xf numFmtId="4" fontId="3" fillId="0" borderId="2" xfId="1" applyNumberFormat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distributed" vertical="center" justifyLastLine="1"/>
    </xf>
    <xf numFmtId="49" fontId="3" fillId="0" borderId="6" xfId="1" applyNumberFormat="1" applyFont="1" applyBorder="1" applyAlignment="1">
      <alignment horizontal="left" vertical="top" wrapText="1"/>
    </xf>
    <xf numFmtId="3" fontId="3" fillId="0" borderId="6" xfId="1" applyNumberFormat="1" applyFont="1" applyBorder="1" applyAlignment="1">
      <alignment horizontal="right" vertical="top" wrapText="1"/>
    </xf>
    <xf numFmtId="4" fontId="3" fillId="0" borderId="6" xfId="1" applyNumberFormat="1" applyFont="1" applyBorder="1" applyAlignment="1">
      <alignment horizontal="right" vertical="top" wrapText="1"/>
    </xf>
    <xf numFmtId="0" fontId="3" fillId="0" borderId="0" xfId="1" applyFont="1" applyBorder="1" applyAlignment="1">
      <alignment horizontal="left" vertical="top"/>
    </xf>
    <xf numFmtId="49" fontId="3" fillId="0" borderId="4" xfId="1" applyNumberFormat="1" applyFont="1" applyBorder="1" applyAlignment="1">
      <alignment horizontal="left" vertical="top" wrapText="1"/>
    </xf>
    <xf numFmtId="3" fontId="3" fillId="0" borderId="4" xfId="1" applyNumberFormat="1" applyFont="1" applyBorder="1" applyAlignment="1">
      <alignment horizontal="right" vertical="top" wrapText="1"/>
    </xf>
    <xf numFmtId="4" fontId="3" fillId="0" borderId="4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176" fontId="1" fillId="0" borderId="3" xfId="0" applyNumberFormat="1" applyFont="1" applyBorder="1" applyAlignment="1">
      <alignment horizontal="distributed" vertical="center" wrapText="1" justifyLastLine="1"/>
    </xf>
    <xf numFmtId="0" fontId="1" fillId="0" borderId="3" xfId="0" applyNumberFormat="1" applyFont="1" applyBorder="1" applyAlignment="1">
      <alignment horizontal="distributed" vertical="center" wrapText="1" justifyLastLine="1"/>
    </xf>
    <xf numFmtId="0" fontId="1" fillId="0" borderId="2" xfId="0" applyNumberFormat="1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left" vertical="top" wrapText="1"/>
    </xf>
    <xf numFmtId="176" fontId="1" fillId="0" borderId="5" xfId="0" applyNumberFormat="1" applyFont="1" applyBorder="1" applyAlignment="1">
      <alignment horizontal="right" vertical="top" wrapText="1"/>
    </xf>
    <xf numFmtId="0" fontId="1" fillId="0" borderId="5" xfId="0" applyNumberFormat="1" applyFont="1" applyBorder="1" applyAlignment="1">
      <alignment horizontal="right" vertical="top" wrapText="1"/>
    </xf>
    <xf numFmtId="0" fontId="1" fillId="0" borderId="6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5" xfId="0" applyNumberFormat="1" applyFont="1" applyBorder="1" applyAlignment="1">
      <alignment horizontal="left" vertical="top" wrapText="1"/>
    </xf>
    <xf numFmtId="43" fontId="1" fillId="0" borderId="6" xfId="0" applyNumberFormat="1" applyFont="1" applyBorder="1" applyAlignment="1">
      <alignment horizontal="right" vertical="top" wrapText="1"/>
    </xf>
    <xf numFmtId="0" fontId="1" fillId="0" borderId="7" xfId="0" applyNumberFormat="1" applyFont="1" applyBorder="1" applyAlignment="1">
      <alignment horizontal="left" vertical="top" wrapText="1"/>
    </xf>
    <xf numFmtId="176" fontId="1" fillId="0" borderId="7" xfId="0" applyNumberFormat="1" applyFont="1" applyBorder="1" applyAlignment="1">
      <alignment horizontal="right" vertical="top" wrapText="1"/>
    </xf>
    <xf numFmtId="0" fontId="1" fillId="0" borderId="7" xfId="0" applyNumberFormat="1" applyFont="1" applyBorder="1" applyAlignment="1">
      <alignment horizontal="right" vertical="top" wrapText="1"/>
    </xf>
    <xf numFmtId="0" fontId="1" fillId="0" borderId="4" xfId="0" applyNumberFormat="1" applyFont="1" applyBorder="1" applyAlignment="1">
      <alignment horizontal="right" vertical="top" wrapText="1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2" xfId="3" applyNumberFormat="1" applyFont="1" applyFill="1" applyBorder="1" applyAlignment="1">
      <alignment horizontal="distributed" vertical="center" wrapText="1" justifyLastLine="1"/>
    </xf>
    <xf numFmtId="3" fontId="3" fillId="0" borderId="6" xfId="1" applyNumberFormat="1" applyFont="1" applyFill="1" applyBorder="1" applyAlignment="1">
      <alignment horizontal="right" vertical="top" wrapText="1"/>
    </xf>
    <xf numFmtId="41" fontId="3" fillId="0" borderId="6" xfId="1" applyNumberFormat="1" applyFont="1" applyFill="1" applyBorder="1" applyAlignment="1">
      <alignment horizontal="right" vertical="top" wrapText="1"/>
    </xf>
    <xf numFmtId="3" fontId="3" fillId="0" borderId="4" xfId="1" applyNumberFormat="1" applyFont="1" applyFill="1" applyBorder="1" applyAlignment="1">
      <alignment horizontal="right" vertical="top" wrapText="1"/>
    </xf>
    <xf numFmtId="3" fontId="3" fillId="0" borderId="2" xfId="1" applyNumberFormat="1" applyFont="1" applyFill="1" applyBorder="1" applyAlignment="1">
      <alignment horizontal="distributed" vertical="center" wrapText="1" justifyLastLine="1"/>
    </xf>
    <xf numFmtId="176" fontId="1" fillId="0" borderId="3" xfId="0" applyNumberFormat="1" applyFont="1" applyFill="1" applyBorder="1" applyAlignment="1">
      <alignment horizontal="distributed" vertical="center" wrapText="1" justifyLastLine="1"/>
    </xf>
    <xf numFmtId="0" fontId="1" fillId="0" borderId="3" xfId="0" applyNumberFormat="1" applyFont="1" applyFill="1" applyBorder="1" applyAlignment="1">
      <alignment horizontal="distributed" vertical="center" wrapText="1" justifyLastLine="1"/>
    </xf>
    <xf numFmtId="176" fontId="1" fillId="0" borderId="5" xfId="0" applyNumberFormat="1" applyFont="1" applyFill="1" applyBorder="1" applyAlignment="1">
      <alignment horizontal="right" vertical="top" wrapText="1"/>
    </xf>
    <xf numFmtId="0" fontId="1" fillId="0" borderId="5" xfId="0" applyNumberFormat="1" applyFont="1" applyFill="1" applyBorder="1" applyAlignment="1">
      <alignment horizontal="right" vertical="top" wrapText="1"/>
    </xf>
    <xf numFmtId="43" fontId="1" fillId="0" borderId="5" xfId="0" applyNumberFormat="1" applyFont="1" applyFill="1" applyBorder="1" applyAlignment="1">
      <alignment horizontal="right" vertical="top" wrapText="1"/>
    </xf>
    <xf numFmtId="176" fontId="1" fillId="0" borderId="7" xfId="0" applyNumberFormat="1" applyFont="1" applyFill="1" applyBorder="1" applyAlignment="1">
      <alignment horizontal="right" vertical="top" wrapText="1"/>
    </xf>
    <xf numFmtId="0" fontId="1" fillId="0" borderId="7" xfId="0" applyNumberFormat="1" applyFont="1" applyFill="1" applyBorder="1" applyAlignment="1">
      <alignment horizontal="right" vertical="top" wrapText="1"/>
    </xf>
    <xf numFmtId="176" fontId="0" fillId="0" borderId="5" xfId="0" applyNumberFormat="1" applyFont="1" applyFill="1" applyBorder="1" applyAlignment="1">
      <alignment horizontal="right" vertical="top" wrapText="1"/>
    </xf>
    <xf numFmtId="43" fontId="2" fillId="0" borderId="6" xfId="0" applyNumberFormat="1" applyFont="1" applyBorder="1" applyAlignment="1">
      <alignment horizontal="right" vertical="top" wrapText="1"/>
    </xf>
    <xf numFmtId="0" fontId="2" fillId="0" borderId="3" xfId="0" applyNumberFormat="1" applyFont="1" applyFill="1" applyBorder="1" applyAlignment="1">
      <alignment horizontal="distributed" vertical="center" wrapText="1" justifyLastLine="1"/>
    </xf>
    <xf numFmtId="0" fontId="2" fillId="0" borderId="2" xfId="0" applyNumberFormat="1" applyFont="1" applyFill="1" applyBorder="1" applyAlignment="1">
      <alignment horizontal="distributed" vertical="center" wrapText="1" justifyLastLine="1"/>
    </xf>
    <xf numFmtId="176" fontId="2" fillId="0" borderId="6" xfId="0" applyNumberFormat="1" applyFont="1" applyFill="1" applyBorder="1" applyAlignment="1">
      <alignment horizontal="right" vertical="top" wrapText="1"/>
    </xf>
    <xf numFmtId="176" fontId="2" fillId="0" borderId="5" xfId="0" applyNumberFormat="1" applyFont="1" applyFill="1" applyBorder="1" applyAlignment="1">
      <alignment horizontal="right" vertical="top" wrapText="1"/>
    </xf>
    <xf numFmtId="10" fontId="2" fillId="0" borderId="5" xfId="4" applyNumberFormat="1" applyFont="1" applyFill="1" applyBorder="1" applyAlignment="1">
      <alignment horizontal="right" vertical="top" wrapText="1"/>
    </xf>
    <xf numFmtId="10" fontId="2" fillId="0" borderId="6" xfId="4" applyNumberFormat="1" applyFont="1" applyFill="1" applyBorder="1" applyAlignment="1">
      <alignment horizontal="right" vertical="top" wrapText="1"/>
    </xf>
    <xf numFmtId="43" fontId="2" fillId="0" borderId="6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right" vertical="top" wrapText="1"/>
    </xf>
    <xf numFmtId="0" fontId="2" fillId="0" borderId="6" xfId="0" applyNumberFormat="1" applyFont="1" applyFill="1" applyBorder="1" applyAlignment="1">
      <alignment horizontal="right" vertical="top" wrapText="1"/>
    </xf>
    <xf numFmtId="176" fontId="2" fillId="0" borderId="4" xfId="0" applyNumberFormat="1" applyFont="1" applyFill="1" applyBorder="1" applyAlignment="1">
      <alignment horizontal="right" vertical="top" wrapText="1"/>
    </xf>
    <xf numFmtId="176" fontId="2" fillId="0" borderId="7" xfId="0" applyNumberFormat="1" applyFont="1" applyFill="1" applyBorder="1" applyAlignment="1">
      <alignment horizontal="right" vertical="top" wrapText="1"/>
    </xf>
    <xf numFmtId="0" fontId="2" fillId="0" borderId="7" xfId="0" applyNumberFormat="1" applyFont="1" applyFill="1" applyBorder="1" applyAlignment="1">
      <alignment horizontal="right" vertical="top" wrapText="1"/>
    </xf>
    <xf numFmtId="0" fontId="2" fillId="0" borderId="4" xfId="0" applyNumberFormat="1" applyFont="1" applyFill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4" fontId="3" fillId="0" borderId="8" xfId="1" applyNumberFormat="1" applyFont="1" applyBorder="1" applyAlignment="1">
      <alignment horizontal="right" vertical="center" wrapText="1"/>
    </xf>
    <xf numFmtId="0" fontId="3" fillId="0" borderId="8" xfId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 justifyLastLine="1"/>
    </xf>
    <xf numFmtId="0" fontId="1" fillId="0" borderId="4" xfId="0" applyNumberFormat="1" applyFont="1" applyBorder="1" applyAlignment="1">
      <alignment horizontal="center" vertical="center" wrapText="1" justifyLastLine="1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176" fontId="2" fillId="0" borderId="2" xfId="0" applyNumberFormat="1" applyFont="1" applyBorder="1" applyAlignment="1">
      <alignment horizontal="distributed" vertical="center" wrapText="1" justifyLastLine="1"/>
    </xf>
    <xf numFmtId="176" fontId="2" fillId="0" borderId="2" xfId="0" applyNumberFormat="1" applyFont="1" applyFill="1" applyBorder="1" applyAlignment="1">
      <alignment horizontal="distributed" vertical="center" wrapText="1" justifyLastLine="1"/>
    </xf>
    <xf numFmtId="176" fontId="2" fillId="0" borderId="3" xfId="0" applyNumberFormat="1" applyFont="1" applyFill="1" applyBorder="1" applyAlignment="1">
      <alignment horizontal="distributed" vertical="center" wrapText="1" justifyLastLine="1"/>
    </xf>
    <xf numFmtId="0" fontId="2" fillId="0" borderId="2" xfId="0" applyNumberFormat="1" applyFont="1" applyFill="1" applyBorder="1" applyAlignment="1">
      <alignment horizontal="distributed" vertical="center" wrapText="1" justifyLastLine="1"/>
    </xf>
    <xf numFmtId="0" fontId="0" fillId="0" borderId="5" xfId="0" applyNumberFormat="1" applyFont="1" applyFill="1" applyBorder="1" applyAlignment="1">
      <alignment horizontal="right" vertical="top" wrapText="1"/>
    </xf>
  </cellXfs>
  <cellStyles count="5">
    <cellStyle name="一般" xfId="0" builtinId="0"/>
    <cellStyle name="一般 2" xfId="1"/>
    <cellStyle name="一般 4" xfId="3"/>
    <cellStyle name="千分位 2" xfId="2"/>
    <cellStyle name="百分比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selection activeCell="D3" sqref="D3"/>
    </sheetView>
  </sheetViews>
  <sheetFormatPr defaultColWidth="7.28515625" defaultRowHeight="11.25" x14ac:dyDescent="0.25"/>
  <cols>
    <col min="1" max="1" width="31.7109375" style="14" customWidth="1"/>
    <col min="2" max="2" width="22.42578125" style="15" customWidth="1"/>
    <col min="3" max="4" width="22.42578125" style="38" customWidth="1"/>
    <col min="5" max="5" width="5.7109375" style="16" customWidth="1"/>
    <col min="6" max="16384" width="7.28515625" style="17"/>
  </cols>
  <sheetData>
    <row r="1" spans="1:5" s="9" customFormat="1" ht="20.100000000000001" customHeight="1" x14ac:dyDescent="0.25">
      <c r="A1" s="7"/>
      <c r="B1" s="8"/>
      <c r="C1" s="36"/>
      <c r="D1" s="65" t="s">
        <v>28</v>
      </c>
      <c r="E1" s="66"/>
    </row>
    <row r="2" spans="1:5" s="13" customFormat="1" ht="30" customHeight="1" x14ac:dyDescent="0.25">
      <c r="A2" s="10" t="s">
        <v>29</v>
      </c>
      <c r="B2" s="11" t="s">
        <v>1</v>
      </c>
      <c r="C2" s="37" t="s">
        <v>39</v>
      </c>
      <c r="D2" s="41" t="s">
        <v>2</v>
      </c>
      <c r="E2" s="12" t="s">
        <v>30</v>
      </c>
    </row>
    <row r="3" spans="1:5" ht="22.5" x14ac:dyDescent="0.25">
      <c r="A3" s="14" t="s">
        <v>31</v>
      </c>
      <c r="B3" s="15">
        <v>41490287000</v>
      </c>
      <c r="C3" s="38">
        <f>SUM(C4:C5)</f>
        <v>37714015795</v>
      </c>
      <c r="D3" s="38">
        <f>C3-B3</f>
        <v>-3776271205</v>
      </c>
      <c r="E3" s="16" t="s">
        <v>12</v>
      </c>
    </row>
    <row r="4" spans="1:5" ht="22.5" x14ac:dyDescent="0.25">
      <c r="A4" s="14" t="s">
        <v>32</v>
      </c>
      <c r="B4" s="15">
        <v>31360287000</v>
      </c>
      <c r="C4" s="38">
        <v>30914015795</v>
      </c>
      <c r="D4" s="38">
        <f>C4-B4</f>
        <v>-446271205</v>
      </c>
      <c r="E4" s="16" t="s">
        <v>12</v>
      </c>
    </row>
    <row r="5" spans="1:5" ht="22.5" x14ac:dyDescent="0.25">
      <c r="A5" s="14" t="s">
        <v>33</v>
      </c>
      <c r="B5" s="15">
        <v>10130000000</v>
      </c>
      <c r="C5" s="38">
        <v>6800000000</v>
      </c>
      <c r="D5" s="38">
        <f>C5-B5</f>
        <v>-3330000000</v>
      </c>
      <c r="E5" s="16" t="s">
        <v>12</v>
      </c>
    </row>
    <row r="6" spans="1:5" ht="56.25" x14ac:dyDescent="0.25">
      <c r="A6" s="14" t="s">
        <v>34</v>
      </c>
      <c r="B6" s="15" t="s">
        <v>11</v>
      </c>
      <c r="C6" s="39" t="s">
        <v>11</v>
      </c>
      <c r="D6" s="38" t="s">
        <v>11</v>
      </c>
      <c r="E6" s="16" t="s">
        <v>12</v>
      </c>
    </row>
    <row r="7" spans="1:5" ht="22.5" x14ac:dyDescent="0.25">
      <c r="A7" s="14" t="s">
        <v>35</v>
      </c>
      <c r="B7" s="15">
        <v>41490287000</v>
      </c>
      <c r="C7" s="38">
        <f>SUM(C8:C9)</f>
        <v>37952460393</v>
      </c>
      <c r="D7" s="38">
        <f>C7-B7</f>
        <v>-3537826607</v>
      </c>
      <c r="E7" s="16" t="s">
        <v>12</v>
      </c>
    </row>
    <row r="8" spans="1:5" ht="22.5" x14ac:dyDescent="0.25">
      <c r="A8" s="14" t="s">
        <v>36</v>
      </c>
      <c r="B8" s="15">
        <v>32360287000</v>
      </c>
      <c r="C8" s="38">
        <v>30322460393</v>
      </c>
      <c r="D8" s="38">
        <f>C8-B8</f>
        <v>-2037826607</v>
      </c>
      <c r="E8" s="16" t="s">
        <v>12</v>
      </c>
    </row>
    <row r="9" spans="1:5" ht="45" x14ac:dyDescent="0.25">
      <c r="A9" s="14" t="s">
        <v>37</v>
      </c>
      <c r="B9" s="15">
        <v>9130000000</v>
      </c>
      <c r="C9" s="38">
        <v>7630000000</v>
      </c>
      <c r="D9" s="38">
        <f>C9-B9</f>
        <v>-1500000000</v>
      </c>
      <c r="E9" s="16" t="s">
        <v>12</v>
      </c>
    </row>
    <row r="10" spans="1:5" ht="22.5" x14ac:dyDescent="0.25">
      <c r="A10" s="14" t="s">
        <v>38</v>
      </c>
      <c r="B10" s="15" t="s">
        <v>11</v>
      </c>
      <c r="C10" s="38">
        <f>C3-C7</f>
        <v>-238444598</v>
      </c>
      <c r="D10" s="38">
        <f>C10</f>
        <v>-238444598</v>
      </c>
      <c r="E10" s="16" t="s">
        <v>12</v>
      </c>
    </row>
    <row r="46" spans="1:5" x14ac:dyDescent="0.25">
      <c r="A46" s="18"/>
      <c r="B46" s="19"/>
      <c r="C46" s="40"/>
      <c r="D46" s="40"/>
      <c r="E46" s="20"/>
    </row>
  </sheetData>
  <mergeCells count="1">
    <mergeCell ref="D1:E1"/>
  </mergeCells>
  <phoneticPr fontId="3" type="noConversion"/>
  <printOptions horizontalCentered="1"/>
  <pageMargins left="0.19685039370078741" right="0.19685039370078741" top="0.98425196850393704" bottom="0.59055118110236227" header="0.47244094488188981" footer="0.31496062992125984"/>
  <pageSetup paperSize="9" orientation="portrait" useFirstPageNumber="1" r:id="rId1"/>
  <headerFooter alignWithMargins="0">
    <oddHeader>&amp;C&amp;14新竹縣總決算
&amp;16收支簡明比較分析表&amp;"新細明體,標準"&amp;12
&amp;"標楷體,標準"中華民國111年度</oddHeader>
    <oddFooter>&amp;C&amp;9&amp;P&amp;L&amp;R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7" sqref="C7"/>
    </sheetView>
  </sheetViews>
  <sheetFormatPr defaultColWidth="9.140625" defaultRowHeight="14.25" x14ac:dyDescent="0.25"/>
  <cols>
    <col min="1" max="1" width="25.7109375" style="30" customWidth="1"/>
    <col min="2" max="2" width="16.85546875" style="44" customWidth="1"/>
    <col min="3" max="3" width="8.85546875" style="45" customWidth="1"/>
    <col min="4" max="4" width="17.28515625" style="26" customWidth="1"/>
    <col min="5" max="5" width="9.5703125" style="27" bestFit="1" customWidth="1"/>
    <col min="6" max="6" width="17.28515625" style="26" customWidth="1"/>
    <col min="7" max="7" width="9" style="28" customWidth="1"/>
    <col min="8" max="256" width="9.140625" style="29"/>
    <col min="257" max="257" width="25.7109375" style="29" customWidth="1"/>
    <col min="258" max="258" width="16.85546875" style="29" customWidth="1"/>
    <col min="259" max="259" width="8.85546875" style="29" customWidth="1"/>
    <col min="260" max="260" width="17.28515625" style="29" customWidth="1"/>
    <col min="261" max="261" width="8.7109375" style="29" customWidth="1"/>
    <col min="262" max="262" width="17.28515625" style="29" customWidth="1"/>
    <col min="263" max="263" width="9" style="29" customWidth="1"/>
    <col min="264" max="512" width="9.140625" style="29"/>
    <col min="513" max="513" width="25.7109375" style="29" customWidth="1"/>
    <col min="514" max="514" width="16.85546875" style="29" customWidth="1"/>
    <col min="515" max="515" width="8.85546875" style="29" customWidth="1"/>
    <col min="516" max="516" width="17.28515625" style="29" customWidth="1"/>
    <col min="517" max="517" width="8.7109375" style="29" customWidth="1"/>
    <col min="518" max="518" width="17.28515625" style="29" customWidth="1"/>
    <col min="519" max="519" width="9" style="29" customWidth="1"/>
    <col min="520" max="768" width="9.140625" style="29"/>
    <col min="769" max="769" width="25.7109375" style="29" customWidth="1"/>
    <col min="770" max="770" width="16.85546875" style="29" customWidth="1"/>
    <col min="771" max="771" width="8.85546875" style="29" customWidth="1"/>
    <col min="772" max="772" width="17.28515625" style="29" customWidth="1"/>
    <col min="773" max="773" width="8.7109375" style="29" customWidth="1"/>
    <col min="774" max="774" width="17.28515625" style="29" customWidth="1"/>
    <col min="775" max="775" width="9" style="29" customWidth="1"/>
    <col min="776" max="1024" width="9.140625" style="29"/>
    <col min="1025" max="1025" width="25.7109375" style="29" customWidth="1"/>
    <col min="1026" max="1026" width="16.85546875" style="29" customWidth="1"/>
    <col min="1027" max="1027" width="8.85546875" style="29" customWidth="1"/>
    <col min="1028" max="1028" width="17.28515625" style="29" customWidth="1"/>
    <col min="1029" max="1029" width="8.7109375" style="29" customWidth="1"/>
    <col min="1030" max="1030" width="17.28515625" style="29" customWidth="1"/>
    <col min="1031" max="1031" width="9" style="29" customWidth="1"/>
    <col min="1032" max="1280" width="9.140625" style="29"/>
    <col min="1281" max="1281" width="25.7109375" style="29" customWidth="1"/>
    <col min="1282" max="1282" width="16.85546875" style="29" customWidth="1"/>
    <col min="1283" max="1283" width="8.85546875" style="29" customWidth="1"/>
    <col min="1284" max="1284" width="17.28515625" style="29" customWidth="1"/>
    <col min="1285" max="1285" width="8.7109375" style="29" customWidth="1"/>
    <col min="1286" max="1286" width="17.28515625" style="29" customWidth="1"/>
    <col min="1287" max="1287" width="9" style="29" customWidth="1"/>
    <col min="1288" max="1536" width="9.140625" style="29"/>
    <col min="1537" max="1537" width="25.7109375" style="29" customWidth="1"/>
    <col min="1538" max="1538" width="16.85546875" style="29" customWidth="1"/>
    <col min="1539" max="1539" width="8.85546875" style="29" customWidth="1"/>
    <col min="1540" max="1540" width="17.28515625" style="29" customWidth="1"/>
    <col min="1541" max="1541" width="8.7109375" style="29" customWidth="1"/>
    <col min="1542" max="1542" width="17.28515625" style="29" customWidth="1"/>
    <col min="1543" max="1543" width="9" style="29" customWidth="1"/>
    <col min="1544" max="1792" width="9.140625" style="29"/>
    <col min="1793" max="1793" width="25.7109375" style="29" customWidth="1"/>
    <col min="1794" max="1794" width="16.85546875" style="29" customWidth="1"/>
    <col min="1795" max="1795" width="8.85546875" style="29" customWidth="1"/>
    <col min="1796" max="1796" width="17.28515625" style="29" customWidth="1"/>
    <col min="1797" max="1797" width="8.7109375" style="29" customWidth="1"/>
    <col min="1798" max="1798" width="17.28515625" style="29" customWidth="1"/>
    <col min="1799" max="1799" width="9" style="29" customWidth="1"/>
    <col min="1800" max="2048" width="9.140625" style="29"/>
    <col min="2049" max="2049" width="25.7109375" style="29" customWidth="1"/>
    <col min="2050" max="2050" width="16.85546875" style="29" customWidth="1"/>
    <col min="2051" max="2051" width="8.85546875" style="29" customWidth="1"/>
    <col min="2052" max="2052" width="17.28515625" style="29" customWidth="1"/>
    <col min="2053" max="2053" width="8.7109375" style="29" customWidth="1"/>
    <col min="2054" max="2054" width="17.28515625" style="29" customWidth="1"/>
    <col min="2055" max="2055" width="9" style="29" customWidth="1"/>
    <col min="2056" max="2304" width="9.140625" style="29"/>
    <col min="2305" max="2305" width="25.7109375" style="29" customWidth="1"/>
    <col min="2306" max="2306" width="16.85546875" style="29" customWidth="1"/>
    <col min="2307" max="2307" width="8.85546875" style="29" customWidth="1"/>
    <col min="2308" max="2308" width="17.28515625" style="29" customWidth="1"/>
    <col min="2309" max="2309" width="8.7109375" style="29" customWidth="1"/>
    <col min="2310" max="2310" width="17.28515625" style="29" customWidth="1"/>
    <col min="2311" max="2311" width="9" style="29" customWidth="1"/>
    <col min="2312" max="2560" width="9.140625" style="29"/>
    <col min="2561" max="2561" width="25.7109375" style="29" customWidth="1"/>
    <col min="2562" max="2562" width="16.85546875" style="29" customWidth="1"/>
    <col min="2563" max="2563" width="8.85546875" style="29" customWidth="1"/>
    <col min="2564" max="2564" width="17.28515625" style="29" customWidth="1"/>
    <col min="2565" max="2565" width="8.7109375" style="29" customWidth="1"/>
    <col min="2566" max="2566" width="17.28515625" style="29" customWidth="1"/>
    <col min="2567" max="2567" width="9" style="29" customWidth="1"/>
    <col min="2568" max="2816" width="9.140625" style="29"/>
    <col min="2817" max="2817" width="25.7109375" style="29" customWidth="1"/>
    <col min="2818" max="2818" width="16.85546875" style="29" customWidth="1"/>
    <col min="2819" max="2819" width="8.85546875" style="29" customWidth="1"/>
    <col min="2820" max="2820" width="17.28515625" style="29" customWidth="1"/>
    <col min="2821" max="2821" width="8.7109375" style="29" customWidth="1"/>
    <col min="2822" max="2822" width="17.28515625" style="29" customWidth="1"/>
    <col min="2823" max="2823" width="9" style="29" customWidth="1"/>
    <col min="2824" max="3072" width="9.140625" style="29"/>
    <col min="3073" max="3073" width="25.7109375" style="29" customWidth="1"/>
    <col min="3074" max="3074" width="16.85546875" style="29" customWidth="1"/>
    <col min="3075" max="3075" width="8.85546875" style="29" customWidth="1"/>
    <col min="3076" max="3076" width="17.28515625" style="29" customWidth="1"/>
    <col min="3077" max="3077" width="8.7109375" style="29" customWidth="1"/>
    <col min="3078" max="3078" width="17.28515625" style="29" customWidth="1"/>
    <col min="3079" max="3079" width="9" style="29" customWidth="1"/>
    <col min="3080" max="3328" width="9.140625" style="29"/>
    <col min="3329" max="3329" width="25.7109375" style="29" customWidth="1"/>
    <col min="3330" max="3330" width="16.85546875" style="29" customWidth="1"/>
    <col min="3331" max="3331" width="8.85546875" style="29" customWidth="1"/>
    <col min="3332" max="3332" width="17.28515625" style="29" customWidth="1"/>
    <col min="3333" max="3333" width="8.7109375" style="29" customWidth="1"/>
    <col min="3334" max="3334" width="17.28515625" style="29" customWidth="1"/>
    <col min="3335" max="3335" width="9" style="29" customWidth="1"/>
    <col min="3336" max="3584" width="9.140625" style="29"/>
    <col min="3585" max="3585" width="25.7109375" style="29" customWidth="1"/>
    <col min="3586" max="3586" width="16.85546875" style="29" customWidth="1"/>
    <col min="3587" max="3587" width="8.85546875" style="29" customWidth="1"/>
    <col min="3588" max="3588" width="17.28515625" style="29" customWidth="1"/>
    <col min="3589" max="3589" width="8.7109375" style="29" customWidth="1"/>
    <col min="3590" max="3590" width="17.28515625" style="29" customWidth="1"/>
    <col min="3591" max="3591" width="9" style="29" customWidth="1"/>
    <col min="3592" max="3840" width="9.140625" style="29"/>
    <col min="3841" max="3841" width="25.7109375" style="29" customWidth="1"/>
    <col min="3842" max="3842" width="16.85546875" style="29" customWidth="1"/>
    <col min="3843" max="3843" width="8.85546875" style="29" customWidth="1"/>
    <col min="3844" max="3844" width="17.28515625" style="29" customWidth="1"/>
    <col min="3845" max="3845" width="8.7109375" style="29" customWidth="1"/>
    <col min="3846" max="3846" width="17.28515625" style="29" customWidth="1"/>
    <col min="3847" max="3847" width="9" style="29" customWidth="1"/>
    <col min="3848" max="4096" width="9.140625" style="29"/>
    <col min="4097" max="4097" width="25.7109375" style="29" customWidth="1"/>
    <col min="4098" max="4098" width="16.85546875" style="29" customWidth="1"/>
    <col min="4099" max="4099" width="8.85546875" style="29" customWidth="1"/>
    <col min="4100" max="4100" width="17.28515625" style="29" customWidth="1"/>
    <col min="4101" max="4101" width="8.7109375" style="29" customWidth="1"/>
    <col min="4102" max="4102" width="17.28515625" style="29" customWidth="1"/>
    <col min="4103" max="4103" width="9" style="29" customWidth="1"/>
    <col min="4104" max="4352" width="9.140625" style="29"/>
    <col min="4353" max="4353" width="25.7109375" style="29" customWidth="1"/>
    <col min="4354" max="4354" width="16.85546875" style="29" customWidth="1"/>
    <col min="4355" max="4355" width="8.85546875" style="29" customWidth="1"/>
    <col min="4356" max="4356" width="17.28515625" style="29" customWidth="1"/>
    <col min="4357" max="4357" width="8.7109375" style="29" customWidth="1"/>
    <col min="4358" max="4358" width="17.28515625" style="29" customWidth="1"/>
    <col min="4359" max="4359" width="9" style="29" customWidth="1"/>
    <col min="4360" max="4608" width="9.140625" style="29"/>
    <col min="4609" max="4609" width="25.7109375" style="29" customWidth="1"/>
    <col min="4610" max="4610" width="16.85546875" style="29" customWidth="1"/>
    <col min="4611" max="4611" width="8.85546875" style="29" customWidth="1"/>
    <col min="4612" max="4612" width="17.28515625" style="29" customWidth="1"/>
    <col min="4613" max="4613" width="8.7109375" style="29" customWidth="1"/>
    <col min="4614" max="4614" width="17.28515625" style="29" customWidth="1"/>
    <col min="4615" max="4615" width="9" style="29" customWidth="1"/>
    <col min="4616" max="4864" width="9.140625" style="29"/>
    <col min="4865" max="4865" width="25.7109375" style="29" customWidth="1"/>
    <col min="4866" max="4866" width="16.85546875" style="29" customWidth="1"/>
    <col min="4867" max="4867" width="8.85546875" style="29" customWidth="1"/>
    <col min="4868" max="4868" width="17.28515625" style="29" customWidth="1"/>
    <col min="4869" max="4869" width="8.7109375" style="29" customWidth="1"/>
    <col min="4870" max="4870" width="17.28515625" style="29" customWidth="1"/>
    <col min="4871" max="4871" width="9" style="29" customWidth="1"/>
    <col min="4872" max="5120" width="9.140625" style="29"/>
    <col min="5121" max="5121" width="25.7109375" style="29" customWidth="1"/>
    <col min="5122" max="5122" width="16.85546875" style="29" customWidth="1"/>
    <col min="5123" max="5123" width="8.85546875" style="29" customWidth="1"/>
    <col min="5124" max="5124" width="17.28515625" style="29" customWidth="1"/>
    <col min="5125" max="5125" width="8.7109375" style="29" customWidth="1"/>
    <col min="5126" max="5126" width="17.28515625" style="29" customWidth="1"/>
    <col min="5127" max="5127" width="9" style="29" customWidth="1"/>
    <col min="5128" max="5376" width="9.140625" style="29"/>
    <col min="5377" max="5377" width="25.7109375" style="29" customWidth="1"/>
    <col min="5378" max="5378" width="16.85546875" style="29" customWidth="1"/>
    <col min="5379" max="5379" width="8.85546875" style="29" customWidth="1"/>
    <col min="5380" max="5380" width="17.28515625" style="29" customWidth="1"/>
    <col min="5381" max="5381" width="8.7109375" style="29" customWidth="1"/>
    <col min="5382" max="5382" width="17.28515625" style="29" customWidth="1"/>
    <col min="5383" max="5383" width="9" style="29" customWidth="1"/>
    <col min="5384" max="5632" width="9.140625" style="29"/>
    <col min="5633" max="5633" width="25.7109375" style="29" customWidth="1"/>
    <col min="5634" max="5634" width="16.85546875" style="29" customWidth="1"/>
    <col min="5635" max="5635" width="8.85546875" style="29" customWidth="1"/>
    <col min="5636" max="5636" width="17.28515625" style="29" customWidth="1"/>
    <col min="5637" max="5637" width="8.7109375" style="29" customWidth="1"/>
    <col min="5638" max="5638" width="17.28515625" style="29" customWidth="1"/>
    <col min="5639" max="5639" width="9" style="29" customWidth="1"/>
    <col min="5640" max="5888" width="9.140625" style="29"/>
    <col min="5889" max="5889" width="25.7109375" style="29" customWidth="1"/>
    <col min="5890" max="5890" width="16.85546875" style="29" customWidth="1"/>
    <col min="5891" max="5891" width="8.85546875" style="29" customWidth="1"/>
    <col min="5892" max="5892" width="17.28515625" style="29" customWidth="1"/>
    <col min="5893" max="5893" width="8.7109375" style="29" customWidth="1"/>
    <col min="5894" max="5894" width="17.28515625" style="29" customWidth="1"/>
    <col min="5895" max="5895" width="9" style="29" customWidth="1"/>
    <col min="5896" max="6144" width="9.140625" style="29"/>
    <col min="6145" max="6145" width="25.7109375" style="29" customWidth="1"/>
    <col min="6146" max="6146" width="16.85546875" style="29" customWidth="1"/>
    <col min="6147" max="6147" width="8.85546875" style="29" customWidth="1"/>
    <col min="6148" max="6148" width="17.28515625" style="29" customWidth="1"/>
    <col min="6149" max="6149" width="8.7109375" style="29" customWidth="1"/>
    <col min="6150" max="6150" width="17.28515625" style="29" customWidth="1"/>
    <col min="6151" max="6151" width="9" style="29" customWidth="1"/>
    <col min="6152" max="6400" width="9.140625" style="29"/>
    <col min="6401" max="6401" width="25.7109375" style="29" customWidth="1"/>
    <col min="6402" max="6402" width="16.85546875" style="29" customWidth="1"/>
    <col min="6403" max="6403" width="8.85546875" style="29" customWidth="1"/>
    <col min="6404" max="6404" width="17.28515625" style="29" customWidth="1"/>
    <col min="6405" max="6405" width="8.7109375" style="29" customWidth="1"/>
    <col min="6406" max="6406" width="17.28515625" style="29" customWidth="1"/>
    <col min="6407" max="6407" width="9" style="29" customWidth="1"/>
    <col min="6408" max="6656" width="9.140625" style="29"/>
    <col min="6657" max="6657" width="25.7109375" style="29" customWidth="1"/>
    <col min="6658" max="6658" width="16.85546875" style="29" customWidth="1"/>
    <col min="6659" max="6659" width="8.85546875" style="29" customWidth="1"/>
    <col min="6660" max="6660" width="17.28515625" style="29" customWidth="1"/>
    <col min="6661" max="6661" width="8.7109375" style="29" customWidth="1"/>
    <col min="6662" max="6662" width="17.28515625" style="29" customWidth="1"/>
    <col min="6663" max="6663" width="9" style="29" customWidth="1"/>
    <col min="6664" max="6912" width="9.140625" style="29"/>
    <col min="6913" max="6913" width="25.7109375" style="29" customWidth="1"/>
    <col min="6914" max="6914" width="16.85546875" style="29" customWidth="1"/>
    <col min="6915" max="6915" width="8.85546875" style="29" customWidth="1"/>
    <col min="6916" max="6916" width="17.28515625" style="29" customWidth="1"/>
    <col min="6917" max="6917" width="8.7109375" style="29" customWidth="1"/>
    <col min="6918" max="6918" width="17.28515625" style="29" customWidth="1"/>
    <col min="6919" max="6919" width="9" style="29" customWidth="1"/>
    <col min="6920" max="7168" width="9.140625" style="29"/>
    <col min="7169" max="7169" width="25.7109375" style="29" customWidth="1"/>
    <col min="7170" max="7170" width="16.85546875" style="29" customWidth="1"/>
    <col min="7171" max="7171" width="8.85546875" style="29" customWidth="1"/>
    <col min="7172" max="7172" width="17.28515625" style="29" customWidth="1"/>
    <col min="7173" max="7173" width="8.7109375" style="29" customWidth="1"/>
    <col min="7174" max="7174" width="17.28515625" style="29" customWidth="1"/>
    <col min="7175" max="7175" width="9" style="29" customWidth="1"/>
    <col min="7176" max="7424" width="9.140625" style="29"/>
    <col min="7425" max="7425" width="25.7109375" style="29" customWidth="1"/>
    <col min="7426" max="7426" width="16.85546875" style="29" customWidth="1"/>
    <col min="7427" max="7427" width="8.85546875" style="29" customWidth="1"/>
    <col min="7428" max="7428" width="17.28515625" style="29" customWidth="1"/>
    <col min="7429" max="7429" width="8.7109375" style="29" customWidth="1"/>
    <col min="7430" max="7430" width="17.28515625" style="29" customWidth="1"/>
    <col min="7431" max="7431" width="9" style="29" customWidth="1"/>
    <col min="7432" max="7680" width="9.140625" style="29"/>
    <col min="7681" max="7681" width="25.7109375" style="29" customWidth="1"/>
    <col min="7682" max="7682" width="16.85546875" style="29" customWidth="1"/>
    <col min="7683" max="7683" width="8.85546875" style="29" customWidth="1"/>
    <col min="7684" max="7684" width="17.28515625" style="29" customWidth="1"/>
    <col min="7685" max="7685" width="8.7109375" style="29" customWidth="1"/>
    <col min="7686" max="7686" width="17.28515625" style="29" customWidth="1"/>
    <col min="7687" max="7687" width="9" style="29" customWidth="1"/>
    <col min="7688" max="7936" width="9.140625" style="29"/>
    <col min="7937" max="7937" width="25.7109375" style="29" customWidth="1"/>
    <col min="7938" max="7938" width="16.85546875" style="29" customWidth="1"/>
    <col min="7939" max="7939" width="8.85546875" style="29" customWidth="1"/>
    <col min="7940" max="7940" width="17.28515625" style="29" customWidth="1"/>
    <col min="7941" max="7941" width="8.7109375" style="29" customWidth="1"/>
    <col min="7942" max="7942" width="17.28515625" style="29" customWidth="1"/>
    <col min="7943" max="7943" width="9" style="29" customWidth="1"/>
    <col min="7944" max="8192" width="9.140625" style="29"/>
    <col min="8193" max="8193" width="25.7109375" style="29" customWidth="1"/>
    <col min="8194" max="8194" width="16.85546875" style="29" customWidth="1"/>
    <col min="8195" max="8195" width="8.85546875" style="29" customWidth="1"/>
    <col min="8196" max="8196" width="17.28515625" style="29" customWidth="1"/>
    <col min="8197" max="8197" width="8.7109375" style="29" customWidth="1"/>
    <col min="8198" max="8198" width="17.28515625" style="29" customWidth="1"/>
    <col min="8199" max="8199" width="9" style="29" customWidth="1"/>
    <col min="8200" max="8448" width="9.140625" style="29"/>
    <col min="8449" max="8449" width="25.7109375" style="29" customWidth="1"/>
    <col min="8450" max="8450" width="16.85546875" style="29" customWidth="1"/>
    <col min="8451" max="8451" width="8.85546875" style="29" customWidth="1"/>
    <col min="8452" max="8452" width="17.28515625" style="29" customWidth="1"/>
    <col min="8453" max="8453" width="8.7109375" style="29" customWidth="1"/>
    <col min="8454" max="8454" width="17.28515625" style="29" customWidth="1"/>
    <col min="8455" max="8455" width="9" style="29" customWidth="1"/>
    <col min="8456" max="8704" width="9.140625" style="29"/>
    <col min="8705" max="8705" width="25.7109375" style="29" customWidth="1"/>
    <col min="8706" max="8706" width="16.85546875" style="29" customWidth="1"/>
    <col min="8707" max="8707" width="8.85546875" style="29" customWidth="1"/>
    <col min="8708" max="8708" width="17.28515625" style="29" customWidth="1"/>
    <col min="8709" max="8709" width="8.7109375" style="29" customWidth="1"/>
    <col min="8710" max="8710" width="17.28515625" style="29" customWidth="1"/>
    <col min="8711" max="8711" width="9" style="29" customWidth="1"/>
    <col min="8712" max="8960" width="9.140625" style="29"/>
    <col min="8961" max="8961" width="25.7109375" style="29" customWidth="1"/>
    <col min="8962" max="8962" width="16.85546875" style="29" customWidth="1"/>
    <col min="8963" max="8963" width="8.85546875" style="29" customWidth="1"/>
    <col min="8964" max="8964" width="17.28515625" style="29" customWidth="1"/>
    <col min="8965" max="8965" width="8.7109375" style="29" customWidth="1"/>
    <col min="8966" max="8966" width="17.28515625" style="29" customWidth="1"/>
    <col min="8967" max="8967" width="9" style="29" customWidth="1"/>
    <col min="8968" max="9216" width="9.140625" style="29"/>
    <col min="9217" max="9217" width="25.7109375" style="29" customWidth="1"/>
    <col min="9218" max="9218" width="16.85546875" style="29" customWidth="1"/>
    <col min="9219" max="9219" width="8.85546875" style="29" customWidth="1"/>
    <col min="9220" max="9220" width="17.28515625" style="29" customWidth="1"/>
    <col min="9221" max="9221" width="8.7109375" style="29" customWidth="1"/>
    <col min="9222" max="9222" width="17.28515625" style="29" customWidth="1"/>
    <col min="9223" max="9223" width="9" style="29" customWidth="1"/>
    <col min="9224" max="9472" width="9.140625" style="29"/>
    <col min="9473" max="9473" width="25.7109375" style="29" customWidth="1"/>
    <col min="9474" max="9474" width="16.85546875" style="29" customWidth="1"/>
    <col min="9475" max="9475" width="8.85546875" style="29" customWidth="1"/>
    <col min="9476" max="9476" width="17.28515625" style="29" customWidth="1"/>
    <col min="9477" max="9477" width="8.7109375" style="29" customWidth="1"/>
    <col min="9478" max="9478" width="17.28515625" style="29" customWidth="1"/>
    <col min="9479" max="9479" width="9" style="29" customWidth="1"/>
    <col min="9480" max="9728" width="9.140625" style="29"/>
    <col min="9729" max="9729" width="25.7109375" style="29" customWidth="1"/>
    <col min="9730" max="9730" width="16.85546875" style="29" customWidth="1"/>
    <col min="9731" max="9731" width="8.85546875" style="29" customWidth="1"/>
    <col min="9732" max="9732" width="17.28515625" style="29" customWidth="1"/>
    <col min="9733" max="9733" width="8.7109375" style="29" customWidth="1"/>
    <col min="9734" max="9734" width="17.28515625" style="29" customWidth="1"/>
    <col min="9735" max="9735" width="9" style="29" customWidth="1"/>
    <col min="9736" max="9984" width="9.140625" style="29"/>
    <col min="9985" max="9985" width="25.7109375" style="29" customWidth="1"/>
    <col min="9986" max="9986" width="16.85546875" style="29" customWidth="1"/>
    <col min="9987" max="9987" width="8.85546875" style="29" customWidth="1"/>
    <col min="9988" max="9988" width="17.28515625" style="29" customWidth="1"/>
    <col min="9989" max="9989" width="8.7109375" style="29" customWidth="1"/>
    <col min="9990" max="9990" width="17.28515625" style="29" customWidth="1"/>
    <col min="9991" max="9991" width="9" style="29" customWidth="1"/>
    <col min="9992" max="10240" width="9.140625" style="29"/>
    <col min="10241" max="10241" width="25.7109375" style="29" customWidth="1"/>
    <col min="10242" max="10242" width="16.85546875" style="29" customWidth="1"/>
    <col min="10243" max="10243" width="8.85546875" style="29" customWidth="1"/>
    <col min="10244" max="10244" width="17.28515625" style="29" customWidth="1"/>
    <col min="10245" max="10245" width="8.7109375" style="29" customWidth="1"/>
    <col min="10246" max="10246" width="17.28515625" style="29" customWidth="1"/>
    <col min="10247" max="10247" width="9" style="29" customWidth="1"/>
    <col min="10248" max="10496" width="9.140625" style="29"/>
    <col min="10497" max="10497" width="25.7109375" style="29" customWidth="1"/>
    <col min="10498" max="10498" width="16.85546875" style="29" customWidth="1"/>
    <col min="10499" max="10499" width="8.85546875" style="29" customWidth="1"/>
    <col min="10500" max="10500" width="17.28515625" style="29" customWidth="1"/>
    <col min="10501" max="10501" width="8.7109375" style="29" customWidth="1"/>
    <col min="10502" max="10502" width="17.28515625" style="29" customWidth="1"/>
    <col min="10503" max="10503" width="9" style="29" customWidth="1"/>
    <col min="10504" max="10752" width="9.140625" style="29"/>
    <col min="10753" max="10753" width="25.7109375" style="29" customWidth="1"/>
    <col min="10754" max="10754" width="16.85546875" style="29" customWidth="1"/>
    <col min="10755" max="10755" width="8.85546875" style="29" customWidth="1"/>
    <col min="10756" max="10756" width="17.28515625" style="29" customWidth="1"/>
    <col min="10757" max="10757" width="8.7109375" style="29" customWidth="1"/>
    <col min="10758" max="10758" width="17.28515625" style="29" customWidth="1"/>
    <col min="10759" max="10759" width="9" style="29" customWidth="1"/>
    <col min="10760" max="11008" width="9.140625" style="29"/>
    <col min="11009" max="11009" width="25.7109375" style="29" customWidth="1"/>
    <col min="11010" max="11010" width="16.85546875" style="29" customWidth="1"/>
    <col min="11011" max="11011" width="8.85546875" style="29" customWidth="1"/>
    <col min="11012" max="11012" width="17.28515625" style="29" customWidth="1"/>
    <col min="11013" max="11013" width="8.7109375" style="29" customWidth="1"/>
    <col min="11014" max="11014" width="17.28515625" style="29" customWidth="1"/>
    <col min="11015" max="11015" width="9" style="29" customWidth="1"/>
    <col min="11016" max="11264" width="9.140625" style="29"/>
    <col min="11265" max="11265" width="25.7109375" style="29" customWidth="1"/>
    <col min="11266" max="11266" width="16.85546875" style="29" customWidth="1"/>
    <col min="11267" max="11267" width="8.85546875" style="29" customWidth="1"/>
    <col min="11268" max="11268" width="17.28515625" style="29" customWidth="1"/>
    <col min="11269" max="11269" width="8.7109375" style="29" customWidth="1"/>
    <col min="11270" max="11270" width="17.28515625" style="29" customWidth="1"/>
    <col min="11271" max="11271" width="9" style="29" customWidth="1"/>
    <col min="11272" max="11520" width="9.140625" style="29"/>
    <col min="11521" max="11521" width="25.7109375" style="29" customWidth="1"/>
    <col min="11522" max="11522" width="16.85546875" style="29" customWidth="1"/>
    <col min="11523" max="11523" width="8.85546875" style="29" customWidth="1"/>
    <col min="11524" max="11524" width="17.28515625" style="29" customWidth="1"/>
    <col min="11525" max="11525" width="8.7109375" style="29" customWidth="1"/>
    <col min="11526" max="11526" width="17.28515625" style="29" customWidth="1"/>
    <col min="11527" max="11527" width="9" style="29" customWidth="1"/>
    <col min="11528" max="11776" width="9.140625" style="29"/>
    <col min="11777" max="11777" width="25.7109375" style="29" customWidth="1"/>
    <col min="11778" max="11778" width="16.85546875" style="29" customWidth="1"/>
    <col min="11779" max="11779" width="8.85546875" style="29" customWidth="1"/>
    <col min="11780" max="11780" width="17.28515625" style="29" customWidth="1"/>
    <col min="11781" max="11781" width="8.7109375" style="29" customWidth="1"/>
    <col min="11782" max="11782" width="17.28515625" style="29" customWidth="1"/>
    <col min="11783" max="11783" width="9" style="29" customWidth="1"/>
    <col min="11784" max="12032" width="9.140625" style="29"/>
    <col min="12033" max="12033" width="25.7109375" style="29" customWidth="1"/>
    <col min="12034" max="12034" width="16.85546875" style="29" customWidth="1"/>
    <col min="12035" max="12035" width="8.85546875" style="29" customWidth="1"/>
    <col min="12036" max="12036" width="17.28515625" style="29" customWidth="1"/>
    <col min="12037" max="12037" width="8.7109375" style="29" customWidth="1"/>
    <col min="12038" max="12038" width="17.28515625" style="29" customWidth="1"/>
    <col min="12039" max="12039" width="9" style="29" customWidth="1"/>
    <col min="12040" max="12288" width="9.140625" style="29"/>
    <col min="12289" max="12289" width="25.7109375" style="29" customWidth="1"/>
    <col min="12290" max="12290" width="16.85546875" style="29" customWidth="1"/>
    <col min="12291" max="12291" width="8.85546875" style="29" customWidth="1"/>
    <col min="12292" max="12292" width="17.28515625" style="29" customWidth="1"/>
    <col min="12293" max="12293" width="8.7109375" style="29" customWidth="1"/>
    <col min="12294" max="12294" width="17.28515625" style="29" customWidth="1"/>
    <col min="12295" max="12295" width="9" style="29" customWidth="1"/>
    <col min="12296" max="12544" width="9.140625" style="29"/>
    <col min="12545" max="12545" width="25.7109375" style="29" customWidth="1"/>
    <col min="12546" max="12546" width="16.85546875" style="29" customWidth="1"/>
    <col min="12547" max="12547" width="8.85546875" style="29" customWidth="1"/>
    <col min="12548" max="12548" width="17.28515625" style="29" customWidth="1"/>
    <col min="12549" max="12549" width="8.7109375" style="29" customWidth="1"/>
    <col min="12550" max="12550" width="17.28515625" style="29" customWidth="1"/>
    <col min="12551" max="12551" width="9" style="29" customWidth="1"/>
    <col min="12552" max="12800" width="9.140625" style="29"/>
    <col min="12801" max="12801" width="25.7109375" style="29" customWidth="1"/>
    <col min="12802" max="12802" width="16.85546875" style="29" customWidth="1"/>
    <col min="12803" max="12803" width="8.85546875" style="29" customWidth="1"/>
    <col min="12804" max="12804" width="17.28515625" style="29" customWidth="1"/>
    <col min="12805" max="12805" width="8.7109375" style="29" customWidth="1"/>
    <col min="12806" max="12806" width="17.28515625" style="29" customWidth="1"/>
    <col min="12807" max="12807" width="9" style="29" customWidth="1"/>
    <col min="12808" max="13056" width="9.140625" style="29"/>
    <col min="13057" max="13057" width="25.7109375" style="29" customWidth="1"/>
    <col min="13058" max="13058" width="16.85546875" style="29" customWidth="1"/>
    <col min="13059" max="13059" width="8.85546875" style="29" customWidth="1"/>
    <col min="13060" max="13060" width="17.28515625" style="29" customWidth="1"/>
    <col min="13061" max="13061" width="8.7109375" style="29" customWidth="1"/>
    <col min="13062" max="13062" width="17.28515625" style="29" customWidth="1"/>
    <col min="13063" max="13063" width="9" style="29" customWidth="1"/>
    <col min="13064" max="13312" width="9.140625" style="29"/>
    <col min="13313" max="13313" width="25.7109375" style="29" customWidth="1"/>
    <col min="13314" max="13314" width="16.85546875" style="29" customWidth="1"/>
    <col min="13315" max="13315" width="8.85546875" style="29" customWidth="1"/>
    <col min="13316" max="13316" width="17.28515625" style="29" customWidth="1"/>
    <col min="13317" max="13317" width="8.7109375" style="29" customWidth="1"/>
    <col min="13318" max="13318" width="17.28515625" style="29" customWidth="1"/>
    <col min="13319" max="13319" width="9" style="29" customWidth="1"/>
    <col min="13320" max="13568" width="9.140625" style="29"/>
    <col min="13569" max="13569" width="25.7109375" style="29" customWidth="1"/>
    <col min="13570" max="13570" width="16.85546875" style="29" customWidth="1"/>
    <col min="13571" max="13571" width="8.85546875" style="29" customWidth="1"/>
    <col min="13572" max="13572" width="17.28515625" style="29" customWidth="1"/>
    <col min="13573" max="13573" width="8.7109375" style="29" customWidth="1"/>
    <col min="13574" max="13574" width="17.28515625" style="29" customWidth="1"/>
    <col min="13575" max="13575" width="9" style="29" customWidth="1"/>
    <col min="13576" max="13824" width="9.140625" style="29"/>
    <col min="13825" max="13825" width="25.7109375" style="29" customWidth="1"/>
    <col min="13826" max="13826" width="16.85546875" style="29" customWidth="1"/>
    <col min="13827" max="13827" width="8.85546875" style="29" customWidth="1"/>
    <col min="13828" max="13828" width="17.28515625" style="29" customWidth="1"/>
    <col min="13829" max="13829" width="8.7109375" style="29" customWidth="1"/>
    <col min="13830" max="13830" width="17.28515625" style="29" customWidth="1"/>
    <col min="13831" max="13831" width="9" style="29" customWidth="1"/>
    <col min="13832" max="14080" width="9.140625" style="29"/>
    <col min="14081" max="14081" width="25.7109375" style="29" customWidth="1"/>
    <col min="14082" max="14082" width="16.85546875" style="29" customWidth="1"/>
    <col min="14083" max="14083" width="8.85546875" style="29" customWidth="1"/>
    <col min="14084" max="14084" width="17.28515625" style="29" customWidth="1"/>
    <col min="14085" max="14085" width="8.7109375" style="29" customWidth="1"/>
    <col min="14086" max="14086" width="17.28515625" style="29" customWidth="1"/>
    <col min="14087" max="14087" width="9" style="29" customWidth="1"/>
    <col min="14088" max="14336" width="9.140625" style="29"/>
    <col min="14337" max="14337" width="25.7109375" style="29" customWidth="1"/>
    <col min="14338" max="14338" width="16.85546875" style="29" customWidth="1"/>
    <col min="14339" max="14339" width="8.85546875" style="29" customWidth="1"/>
    <col min="14340" max="14340" width="17.28515625" style="29" customWidth="1"/>
    <col min="14341" max="14341" width="8.7109375" style="29" customWidth="1"/>
    <col min="14342" max="14342" width="17.28515625" style="29" customWidth="1"/>
    <col min="14343" max="14343" width="9" style="29" customWidth="1"/>
    <col min="14344" max="14592" width="9.140625" style="29"/>
    <col min="14593" max="14593" width="25.7109375" style="29" customWidth="1"/>
    <col min="14594" max="14594" width="16.85546875" style="29" customWidth="1"/>
    <col min="14595" max="14595" width="8.85546875" style="29" customWidth="1"/>
    <col min="14596" max="14596" width="17.28515625" style="29" customWidth="1"/>
    <col min="14597" max="14597" width="8.7109375" style="29" customWidth="1"/>
    <col min="14598" max="14598" width="17.28515625" style="29" customWidth="1"/>
    <col min="14599" max="14599" width="9" style="29" customWidth="1"/>
    <col min="14600" max="14848" width="9.140625" style="29"/>
    <col min="14849" max="14849" width="25.7109375" style="29" customWidth="1"/>
    <col min="14850" max="14850" width="16.85546875" style="29" customWidth="1"/>
    <col min="14851" max="14851" width="8.85546875" style="29" customWidth="1"/>
    <col min="14852" max="14852" width="17.28515625" style="29" customWidth="1"/>
    <col min="14853" max="14853" width="8.7109375" style="29" customWidth="1"/>
    <col min="14854" max="14854" width="17.28515625" style="29" customWidth="1"/>
    <col min="14855" max="14855" width="9" style="29" customWidth="1"/>
    <col min="14856" max="15104" width="9.140625" style="29"/>
    <col min="15105" max="15105" width="25.7109375" style="29" customWidth="1"/>
    <col min="15106" max="15106" width="16.85546875" style="29" customWidth="1"/>
    <col min="15107" max="15107" width="8.85546875" style="29" customWidth="1"/>
    <col min="15108" max="15108" width="17.28515625" style="29" customWidth="1"/>
    <col min="15109" max="15109" width="8.7109375" style="29" customWidth="1"/>
    <col min="15110" max="15110" width="17.28515625" style="29" customWidth="1"/>
    <col min="15111" max="15111" width="9" style="29" customWidth="1"/>
    <col min="15112" max="15360" width="9.140625" style="29"/>
    <col min="15361" max="15361" width="25.7109375" style="29" customWidth="1"/>
    <col min="15362" max="15362" width="16.85546875" style="29" customWidth="1"/>
    <col min="15363" max="15363" width="8.85546875" style="29" customWidth="1"/>
    <col min="15364" max="15364" width="17.28515625" style="29" customWidth="1"/>
    <col min="15365" max="15365" width="8.7109375" style="29" customWidth="1"/>
    <col min="15366" max="15366" width="17.28515625" style="29" customWidth="1"/>
    <col min="15367" max="15367" width="9" style="29" customWidth="1"/>
    <col min="15368" max="15616" width="9.140625" style="29"/>
    <col min="15617" max="15617" width="25.7109375" style="29" customWidth="1"/>
    <col min="15618" max="15618" width="16.85546875" style="29" customWidth="1"/>
    <col min="15619" max="15619" width="8.85546875" style="29" customWidth="1"/>
    <col min="15620" max="15620" width="17.28515625" style="29" customWidth="1"/>
    <col min="15621" max="15621" width="8.7109375" style="29" customWidth="1"/>
    <col min="15622" max="15622" width="17.28515625" style="29" customWidth="1"/>
    <col min="15623" max="15623" width="9" style="29" customWidth="1"/>
    <col min="15624" max="15872" width="9.140625" style="29"/>
    <col min="15873" max="15873" width="25.7109375" style="29" customWidth="1"/>
    <col min="15874" max="15874" width="16.85546875" style="29" customWidth="1"/>
    <col min="15875" max="15875" width="8.85546875" style="29" customWidth="1"/>
    <col min="15876" max="15876" width="17.28515625" style="29" customWidth="1"/>
    <col min="15877" max="15877" width="8.7109375" style="29" customWidth="1"/>
    <col min="15878" max="15878" width="17.28515625" style="29" customWidth="1"/>
    <col min="15879" max="15879" width="9" style="29" customWidth="1"/>
    <col min="15880" max="16128" width="9.140625" style="29"/>
    <col min="16129" max="16129" width="25.7109375" style="29" customWidth="1"/>
    <col min="16130" max="16130" width="16.85546875" style="29" customWidth="1"/>
    <col min="16131" max="16131" width="8.85546875" style="29" customWidth="1"/>
    <col min="16132" max="16132" width="17.28515625" style="29" customWidth="1"/>
    <col min="16133" max="16133" width="8.7109375" style="29" customWidth="1"/>
    <col min="16134" max="16134" width="17.28515625" style="29" customWidth="1"/>
    <col min="16135" max="16135" width="9" style="29" customWidth="1"/>
    <col min="16136" max="16384" width="9.140625" style="29"/>
  </cols>
  <sheetData>
    <row r="1" spans="1:7" s="21" customFormat="1" ht="20.100000000000001" customHeight="1" x14ac:dyDescent="0.25">
      <c r="A1" s="67" t="s">
        <v>41</v>
      </c>
      <c r="B1" s="69" t="s">
        <v>58</v>
      </c>
      <c r="C1" s="69"/>
      <c r="D1" s="70" t="s">
        <v>59</v>
      </c>
      <c r="E1" s="70"/>
      <c r="F1" s="70" t="s">
        <v>60</v>
      </c>
      <c r="G1" s="71"/>
    </row>
    <row r="2" spans="1:7" s="21" customFormat="1" ht="19.5" customHeight="1" x14ac:dyDescent="0.25">
      <c r="A2" s="68"/>
      <c r="B2" s="42" t="s">
        <v>42</v>
      </c>
      <c r="C2" s="43" t="s">
        <v>43</v>
      </c>
      <c r="D2" s="22" t="s">
        <v>42</v>
      </c>
      <c r="E2" s="23" t="s">
        <v>43</v>
      </c>
      <c r="F2" s="22" t="s">
        <v>42</v>
      </c>
      <c r="G2" s="24" t="s">
        <v>43</v>
      </c>
    </row>
    <row r="3" spans="1:7" ht="28.5" x14ac:dyDescent="0.25">
      <c r="A3" s="25" t="s">
        <v>44</v>
      </c>
      <c r="B3" s="26" t="s">
        <v>12</v>
      </c>
      <c r="C3" s="27" t="s">
        <v>12</v>
      </c>
      <c r="D3" s="26" t="s">
        <v>12</v>
      </c>
      <c r="E3" s="27" t="s">
        <v>12</v>
      </c>
      <c r="F3" s="26" t="s">
        <v>12</v>
      </c>
      <c r="G3" s="28" t="s">
        <v>12</v>
      </c>
    </row>
    <row r="4" spans="1:7" ht="28.5" x14ac:dyDescent="0.25">
      <c r="A4" s="30" t="s">
        <v>32</v>
      </c>
      <c r="B4" s="26">
        <f>SUM(B5:B7)</f>
        <v>29577591884</v>
      </c>
      <c r="C4" s="64">
        <f>B4/B$4*100</f>
        <v>100</v>
      </c>
      <c r="D4" s="44">
        <f>SUM(D5:D7)</f>
        <v>29461026726</v>
      </c>
      <c r="E4" s="46">
        <f>D4/D$4*100</f>
        <v>100</v>
      </c>
      <c r="F4" s="26">
        <v>29828786590</v>
      </c>
      <c r="G4" s="31">
        <v>100</v>
      </c>
    </row>
    <row r="5" spans="1:7" ht="28.5" x14ac:dyDescent="0.25">
      <c r="A5" s="30" t="s">
        <v>45</v>
      </c>
      <c r="B5" s="26">
        <v>6902597304</v>
      </c>
      <c r="C5" s="64">
        <f>B5/B$4*100</f>
        <v>23.337252508829025</v>
      </c>
      <c r="D5" s="44">
        <v>7578936469</v>
      </c>
      <c r="E5" s="46">
        <f>D5/D$4*100</f>
        <v>25.725296472140336</v>
      </c>
      <c r="F5" s="26">
        <v>7340797320</v>
      </c>
      <c r="G5" s="28">
        <v>24.61</v>
      </c>
    </row>
    <row r="6" spans="1:7" ht="28.5" x14ac:dyDescent="0.25">
      <c r="A6" s="30" t="s">
        <v>46</v>
      </c>
      <c r="B6" s="26">
        <v>5238542746</v>
      </c>
      <c r="C6" s="64">
        <f>B6/B$4*100</f>
        <v>17.711187464297222</v>
      </c>
      <c r="D6" s="44">
        <v>4871776350</v>
      </c>
      <c r="E6" s="46">
        <f>D6/D$4*100</f>
        <v>16.53634272596668</v>
      </c>
      <c r="F6" s="26">
        <v>4715446880</v>
      </c>
      <c r="G6" s="28">
        <v>15.81</v>
      </c>
    </row>
    <row r="7" spans="1:7" ht="28.5" x14ac:dyDescent="0.25">
      <c r="A7" s="30" t="s">
        <v>47</v>
      </c>
      <c r="B7" s="26">
        <f>17441992564-5540730</f>
        <v>17436451834</v>
      </c>
      <c r="C7" s="64">
        <f>B7/B$4*100</f>
        <v>58.95156002687375</v>
      </c>
      <c r="D7" s="44">
        <v>17010313907</v>
      </c>
      <c r="E7" s="46">
        <f>D7/D$4*100</f>
        <v>57.738360801892988</v>
      </c>
      <c r="F7" s="26">
        <v>17772542390</v>
      </c>
      <c r="G7" s="28">
        <v>59.58</v>
      </c>
    </row>
    <row r="8" spans="1:7" ht="28.5" x14ac:dyDescent="0.25">
      <c r="A8" s="30" t="s">
        <v>48</v>
      </c>
      <c r="B8" s="26">
        <v>22748148411</v>
      </c>
      <c r="C8" s="64">
        <f>B8/B$8*100</f>
        <v>100</v>
      </c>
      <c r="D8" s="44">
        <f>SUM(D9:D10)</f>
        <v>20910096117</v>
      </c>
      <c r="E8" s="46">
        <f>D8/D$8*100</f>
        <v>100</v>
      </c>
      <c r="F8" s="49">
        <f>F9+F10</f>
        <v>18624281770</v>
      </c>
      <c r="G8" s="31">
        <v>100</v>
      </c>
    </row>
    <row r="9" spans="1:7" ht="28.5" x14ac:dyDescent="0.25">
      <c r="A9" s="30" t="s">
        <v>49</v>
      </c>
      <c r="B9" s="26">
        <v>22681275073</v>
      </c>
      <c r="C9" s="64">
        <f>B9/B$8*100</f>
        <v>99.706027335536191</v>
      </c>
      <c r="D9" s="44">
        <v>20845293013</v>
      </c>
      <c r="E9" s="46">
        <f>D9/D$8*100</f>
        <v>99.69008701042118</v>
      </c>
      <c r="F9" s="26">
        <v>18511606710</v>
      </c>
      <c r="G9" s="28">
        <v>99.4</v>
      </c>
    </row>
    <row r="10" spans="1:7" ht="28.5" x14ac:dyDescent="0.25">
      <c r="A10" s="30" t="s">
        <v>50</v>
      </c>
      <c r="B10" s="26">
        <v>66873338</v>
      </c>
      <c r="C10" s="64">
        <f>B10/B$8*100</f>
        <v>0.29397266446381631</v>
      </c>
      <c r="D10" s="44">
        <v>64803104</v>
      </c>
      <c r="E10" s="46">
        <f>D10/D$8*100</f>
        <v>0.30991298957882263</v>
      </c>
      <c r="F10" s="26">
        <v>112675060</v>
      </c>
      <c r="G10" s="31">
        <v>0.6</v>
      </c>
    </row>
    <row r="11" spans="1:7" ht="28.5" x14ac:dyDescent="0.25">
      <c r="A11" s="30" t="s">
        <v>51</v>
      </c>
      <c r="B11" s="26">
        <f>B4-B8</f>
        <v>6829443473</v>
      </c>
      <c r="C11" s="64">
        <f>B11/B$11*100</f>
        <v>100</v>
      </c>
      <c r="D11" s="44">
        <f>D4-D8</f>
        <v>8550930609</v>
      </c>
      <c r="E11" s="46">
        <f>D11/D$11*100</f>
        <v>100</v>
      </c>
      <c r="F11" s="26">
        <f>F4-F8</f>
        <v>11204504820</v>
      </c>
      <c r="G11" s="31">
        <v>100</v>
      </c>
    </row>
    <row r="12" spans="1:7" ht="28.5" x14ac:dyDescent="0.25">
      <c r="A12" s="30" t="s">
        <v>52</v>
      </c>
      <c r="B12" s="26" t="s">
        <v>12</v>
      </c>
      <c r="C12" s="64" t="s">
        <v>12</v>
      </c>
      <c r="D12" s="44" t="s">
        <v>12</v>
      </c>
      <c r="E12" s="45" t="s">
        <v>12</v>
      </c>
      <c r="F12" s="26" t="s">
        <v>12</v>
      </c>
      <c r="G12" s="28" t="s">
        <v>12</v>
      </c>
    </row>
    <row r="13" spans="1:7" ht="28.5" x14ac:dyDescent="0.25">
      <c r="A13" s="30" t="s">
        <v>32</v>
      </c>
      <c r="B13" s="26">
        <v>1336423911</v>
      </c>
      <c r="C13" s="64">
        <f>B13/B$13*100</f>
        <v>100</v>
      </c>
      <c r="D13" s="44">
        <v>1563657314</v>
      </c>
      <c r="E13" s="46">
        <f>D13/D$13*100</f>
        <v>100</v>
      </c>
      <c r="F13" s="26">
        <v>694341534</v>
      </c>
      <c r="G13" s="31">
        <v>100</v>
      </c>
    </row>
    <row r="14" spans="1:7" ht="28.5" x14ac:dyDescent="0.25">
      <c r="A14" s="30" t="s">
        <v>53</v>
      </c>
      <c r="B14" s="26">
        <v>1336423911</v>
      </c>
      <c r="C14" s="64">
        <f>B14/B$13*100</f>
        <v>100</v>
      </c>
      <c r="D14" s="44">
        <v>1563657314</v>
      </c>
      <c r="E14" s="46">
        <f>D14/D$13*100</f>
        <v>100</v>
      </c>
      <c r="F14" s="26">
        <v>694341534</v>
      </c>
      <c r="G14" s="31">
        <v>100</v>
      </c>
    </row>
    <row r="15" spans="1:7" ht="28.5" x14ac:dyDescent="0.25">
      <c r="A15" s="30" t="s">
        <v>54</v>
      </c>
      <c r="B15" s="26" t="s">
        <v>11</v>
      </c>
      <c r="C15" s="64" t="s">
        <v>11</v>
      </c>
      <c r="D15" s="44" t="s">
        <v>11</v>
      </c>
      <c r="E15" s="78" t="s">
        <v>61</v>
      </c>
      <c r="F15" s="26" t="s">
        <v>11</v>
      </c>
      <c r="G15" s="28" t="s">
        <v>11</v>
      </c>
    </row>
    <row r="16" spans="1:7" ht="28.5" x14ac:dyDescent="0.25">
      <c r="A16" s="30" t="s">
        <v>48</v>
      </c>
      <c r="B16" s="26">
        <f>SUM(B17:B18)</f>
        <v>7574311982</v>
      </c>
      <c r="C16" s="64">
        <f>B16/B$16*100</f>
        <v>100</v>
      </c>
      <c r="D16" s="44">
        <f>D17</f>
        <v>7000799956</v>
      </c>
      <c r="E16" s="46">
        <f>D16/D$16*100</f>
        <v>100</v>
      </c>
      <c r="F16" s="26">
        <v>6527621398</v>
      </c>
      <c r="G16" s="31">
        <v>100</v>
      </c>
    </row>
    <row r="17" spans="1:7" ht="28.5" x14ac:dyDescent="0.25">
      <c r="A17" s="30" t="s">
        <v>55</v>
      </c>
      <c r="B17" s="26">
        <f>7579852712-5540730</f>
        <v>7574311982</v>
      </c>
      <c r="C17" s="64">
        <f>B17/B$16*100</f>
        <v>100</v>
      </c>
      <c r="D17" s="44">
        <v>7000799956</v>
      </c>
      <c r="E17" s="46">
        <f>D17/D$16*100</f>
        <v>100</v>
      </c>
      <c r="F17" s="26">
        <v>6527621398</v>
      </c>
      <c r="G17" s="31">
        <v>100</v>
      </c>
    </row>
    <row r="18" spans="1:7" ht="28.5" x14ac:dyDescent="0.25">
      <c r="A18" s="30" t="s">
        <v>56</v>
      </c>
      <c r="B18" s="26" t="s">
        <v>11</v>
      </c>
      <c r="C18" s="64" t="s">
        <v>11</v>
      </c>
      <c r="D18" s="44" t="s">
        <v>11</v>
      </c>
      <c r="E18" s="78" t="s">
        <v>61</v>
      </c>
      <c r="F18" s="26" t="s">
        <v>11</v>
      </c>
      <c r="G18" s="28" t="s">
        <v>11</v>
      </c>
    </row>
    <row r="19" spans="1:7" ht="28.5" x14ac:dyDescent="0.25">
      <c r="A19" s="30" t="s">
        <v>57</v>
      </c>
      <c r="B19" s="26">
        <f>B13-B16</f>
        <v>-6237888071</v>
      </c>
      <c r="C19" s="64">
        <f>B19/B$19*100</f>
        <v>100</v>
      </c>
      <c r="D19" s="44">
        <f>D13-D16</f>
        <v>-5437142642</v>
      </c>
      <c r="E19" s="46">
        <f>D19/D$19*100</f>
        <v>100</v>
      </c>
      <c r="F19" s="26">
        <v>-5833279864</v>
      </c>
      <c r="G19" s="31">
        <v>100</v>
      </c>
    </row>
    <row r="20" spans="1:7" ht="28.5" x14ac:dyDescent="0.25">
      <c r="A20" s="30" t="s">
        <v>27</v>
      </c>
      <c r="B20" s="26">
        <f>B11+B19</f>
        <v>591555402</v>
      </c>
      <c r="C20" s="64">
        <f>B20/B$20*100</f>
        <v>100</v>
      </c>
      <c r="D20" s="44">
        <f>D11+D19</f>
        <v>3113787967</v>
      </c>
      <c r="E20" s="46">
        <f>D20/D$20*100</f>
        <v>100</v>
      </c>
      <c r="F20" s="26">
        <f>F11+F19</f>
        <v>5371224956</v>
      </c>
      <c r="G20" s="31">
        <v>100</v>
      </c>
    </row>
    <row r="34" spans="1:7" x14ac:dyDescent="0.25">
      <c r="A34" s="32"/>
      <c r="B34" s="47"/>
      <c r="C34" s="48"/>
      <c r="D34" s="33"/>
      <c r="E34" s="34"/>
      <c r="F34" s="33"/>
      <c r="G34" s="35"/>
    </row>
  </sheetData>
  <mergeCells count="4">
    <mergeCell ref="A1:A2"/>
    <mergeCell ref="B1:C1"/>
    <mergeCell ref="D1:E1"/>
    <mergeCell ref="F1:G1"/>
  </mergeCells>
  <phoneticPr fontId="3" type="noConversion"/>
  <printOptions horizontalCentered="1"/>
  <pageMargins left="0.39370078740157483" right="0.39370078740157483" top="1.4173228346456694" bottom="0.59055118110236227" header="0.47244094488188981" footer="0.31496062992125984"/>
  <pageSetup paperSize="9" orientation="portrait" useFirstPageNumber="1" r:id="rId1"/>
  <headerFooter alignWithMargins="0">
    <oddHeader>&amp;C&amp;18新竹縣總決算&amp;14
&amp;22歲入歲出性質及餘絀簡明比較分析表&amp;9
&amp;12中華民國111年度&amp;R
單位：新臺幣元</oddHeader>
    <oddFooter>&amp;C&amp;P&amp;L&amp;R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ColWidth="9.140625" defaultRowHeight="10.5" x14ac:dyDescent="0.25"/>
  <cols>
    <col min="1" max="1" width="28.7109375" style="2" customWidth="1"/>
    <col min="2" max="2" width="16.7109375" style="3" customWidth="1"/>
    <col min="3" max="3" width="16.7109375" style="53" customWidth="1"/>
    <col min="4" max="4" width="16.7109375" style="54" customWidth="1"/>
    <col min="5" max="5" width="13.140625" style="58" customWidth="1"/>
    <col min="6" max="6" width="9.7109375" style="59" customWidth="1"/>
    <col min="7" max="16384" width="9.140625" style="4"/>
  </cols>
  <sheetData>
    <row r="1" spans="1:6" s="1" customFormat="1" ht="20.100000000000001" customHeight="1" x14ac:dyDescent="0.25">
      <c r="A1" s="72" t="s">
        <v>0</v>
      </c>
      <c r="B1" s="74" t="s">
        <v>1</v>
      </c>
      <c r="C1" s="75" t="s">
        <v>40</v>
      </c>
      <c r="D1" s="76" t="s">
        <v>2</v>
      </c>
      <c r="E1" s="77" t="s">
        <v>3</v>
      </c>
      <c r="F1" s="77"/>
    </row>
    <row r="2" spans="1:6" s="1" customFormat="1" ht="39.950000000000003" customHeight="1" x14ac:dyDescent="0.25">
      <c r="A2" s="73"/>
      <c r="B2" s="74"/>
      <c r="C2" s="75"/>
      <c r="D2" s="76"/>
      <c r="E2" s="51" t="s">
        <v>4</v>
      </c>
      <c r="F2" s="52" t="s">
        <v>5</v>
      </c>
    </row>
    <row r="3" spans="1:6" ht="21" x14ac:dyDescent="0.25">
      <c r="A3" s="2" t="s">
        <v>6</v>
      </c>
      <c r="B3" s="3">
        <v>31360287000</v>
      </c>
      <c r="C3" s="53">
        <f>SUM(C4:C12)</f>
        <v>30914015795</v>
      </c>
      <c r="D3" s="54">
        <f>C3-B3</f>
        <v>-446271205</v>
      </c>
      <c r="E3" s="55">
        <f>$D3/$B3</f>
        <v>-1.4230456660042684E-2</v>
      </c>
      <c r="F3" s="56">
        <f>C3/$C$3</f>
        <v>1</v>
      </c>
    </row>
    <row r="4" spans="1:6" ht="21" x14ac:dyDescent="0.25">
      <c r="A4" s="2" t="s">
        <v>7</v>
      </c>
      <c r="B4" s="3">
        <v>12349423000</v>
      </c>
      <c r="C4" s="53">
        <v>12141140050</v>
      </c>
      <c r="D4" s="54">
        <f t="shared" ref="D4:D22" si="0">C4-B4</f>
        <v>-208282950</v>
      </c>
      <c r="E4" s="55">
        <f t="shared" ref="E4:E21" si="1">$D4/$B4</f>
        <v>-1.6865804175628288E-2</v>
      </c>
      <c r="F4" s="56">
        <f t="shared" ref="F4:F12" si="2">C4/$C$3</f>
        <v>0.39273901296135377</v>
      </c>
    </row>
    <row r="5" spans="1:6" ht="21" x14ac:dyDescent="0.25">
      <c r="A5" s="2" t="s">
        <v>8</v>
      </c>
      <c r="B5" s="3">
        <v>586408000</v>
      </c>
      <c r="C5" s="53">
        <v>649227588</v>
      </c>
      <c r="D5" s="54">
        <f t="shared" si="0"/>
        <v>62819588</v>
      </c>
      <c r="E5" s="55">
        <f t="shared" si="1"/>
        <v>0.10712607604261878</v>
      </c>
      <c r="F5" s="56">
        <f t="shared" si="2"/>
        <v>2.100107576787243E-2</v>
      </c>
    </row>
    <row r="6" spans="1:6" ht="21" x14ac:dyDescent="0.25">
      <c r="A6" s="2" t="s">
        <v>9</v>
      </c>
      <c r="B6" s="3">
        <v>417208000</v>
      </c>
      <c r="C6" s="53">
        <v>469724361</v>
      </c>
      <c r="D6" s="54">
        <f t="shared" si="0"/>
        <v>52516361</v>
      </c>
      <c r="E6" s="55">
        <f t="shared" si="1"/>
        <v>0.1258757286533336</v>
      </c>
      <c r="F6" s="56">
        <f t="shared" si="2"/>
        <v>1.5194543604909872E-2</v>
      </c>
    </row>
    <row r="7" spans="1:6" ht="21" x14ac:dyDescent="0.25">
      <c r="A7" s="2" t="s">
        <v>10</v>
      </c>
      <c r="B7" s="3">
        <v>1000</v>
      </c>
      <c r="C7" s="57" t="s">
        <v>11</v>
      </c>
      <c r="D7" s="54" t="e">
        <f t="shared" si="0"/>
        <v>#VALUE!</v>
      </c>
      <c r="E7" s="55" t="e">
        <f t="shared" si="1"/>
        <v>#VALUE!</v>
      </c>
      <c r="F7" s="56" t="e">
        <f t="shared" si="2"/>
        <v>#VALUE!</v>
      </c>
    </row>
    <row r="8" spans="1:6" ht="21" x14ac:dyDescent="0.25">
      <c r="A8" s="2" t="s">
        <v>13</v>
      </c>
      <c r="B8" s="3">
        <v>729958000</v>
      </c>
      <c r="C8" s="53">
        <v>1491869145</v>
      </c>
      <c r="D8" s="54">
        <f t="shared" si="0"/>
        <v>761911145</v>
      </c>
      <c r="E8" s="55">
        <f t="shared" si="1"/>
        <v>1.0437739500080827</v>
      </c>
      <c r="F8" s="56">
        <f t="shared" si="2"/>
        <v>4.8258665418722251E-2</v>
      </c>
    </row>
    <row r="9" spans="1:6" ht="21" x14ac:dyDescent="0.25">
      <c r="A9" s="2" t="s">
        <v>14</v>
      </c>
      <c r="B9" s="3">
        <v>1281340000</v>
      </c>
      <c r="C9" s="53">
        <v>964517524</v>
      </c>
      <c r="D9" s="54">
        <f t="shared" si="0"/>
        <v>-316822476</v>
      </c>
      <c r="E9" s="55">
        <f t="shared" si="1"/>
        <v>-0.24725871041253689</v>
      </c>
      <c r="F9" s="56">
        <f t="shared" si="2"/>
        <v>3.1200007478678977E-2</v>
      </c>
    </row>
    <row r="10" spans="1:6" ht="21" x14ac:dyDescent="0.25">
      <c r="A10" s="2" t="s">
        <v>15</v>
      </c>
      <c r="B10" s="3">
        <v>15601909000</v>
      </c>
      <c r="C10" s="53">
        <f>14812159016-5540730</f>
        <v>14806618286</v>
      </c>
      <c r="D10" s="54">
        <f t="shared" si="0"/>
        <v>-795290714</v>
      </c>
      <c r="E10" s="55">
        <f t="shared" si="1"/>
        <v>-5.0973936202294221E-2</v>
      </c>
      <c r="F10" s="56">
        <f t="shared" si="2"/>
        <v>0.47896133534339486</v>
      </c>
    </row>
    <row r="11" spans="1:6" ht="21" x14ac:dyDescent="0.25">
      <c r="A11" s="2" t="s">
        <v>16</v>
      </c>
      <c r="B11" s="3">
        <v>2342000</v>
      </c>
      <c r="C11" s="53">
        <v>2342000</v>
      </c>
      <c r="D11" s="54">
        <f t="shared" si="0"/>
        <v>0</v>
      </c>
      <c r="E11" s="55">
        <f t="shared" si="1"/>
        <v>0</v>
      </c>
      <c r="F11" s="56">
        <f t="shared" si="2"/>
        <v>7.5758517286479251E-5</v>
      </c>
    </row>
    <row r="12" spans="1:6" ht="21" x14ac:dyDescent="0.25">
      <c r="A12" s="2" t="s">
        <v>17</v>
      </c>
      <c r="B12" s="3">
        <v>391698000</v>
      </c>
      <c r="C12" s="53">
        <v>388576841</v>
      </c>
      <c r="D12" s="54">
        <f t="shared" si="0"/>
        <v>-3121159</v>
      </c>
      <c r="E12" s="55">
        <f t="shared" si="1"/>
        <v>-7.9682791334140073E-3</v>
      </c>
      <c r="F12" s="56">
        <f t="shared" si="2"/>
        <v>1.2569600907781383E-2</v>
      </c>
    </row>
    <row r="13" spans="1:6" ht="21" x14ac:dyDescent="0.25">
      <c r="A13" s="2" t="s">
        <v>18</v>
      </c>
      <c r="B13" s="3">
        <v>32360287000</v>
      </c>
      <c r="C13" s="53">
        <f>SUM(C14:C21)</f>
        <v>30322460393</v>
      </c>
      <c r="D13" s="54">
        <f t="shared" si="0"/>
        <v>-2037826607</v>
      </c>
      <c r="E13" s="55">
        <f t="shared" si="1"/>
        <v>-6.2973069645519519E-2</v>
      </c>
      <c r="F13" s="56">
        <f>C13/$C$13</f>
        <v>1</v>
      </c>
    </row>
    <row r="14" spans="1:6" ht="21" x14ac:dyDescent="0.25">
      <c r="A14" s="2" t="s">
        <v>19</v>
      </c>
      <c r="B14" s="3">
        <v>4892774000</v>
      </c>
      <c r="C14" s="53">
        <v>4549894667</v>
      </c>
      <c r="D14" s="54">
        <f t="shared" si="0"/>
        <v>-342879333</v>
      </c>
      <c r="E14" s="55">
        <f t="shared" si="1"/>
        <v>-7.0078718739103832E-2</v>
      </c>
      <c r="F14" s="56">
        <f t="shared" ref="F14:F21" si="3">C14/$C$13</f>
        <v>0.15005031280543291</v>
      </c>
    </row>
    <row r="15" spans="1:6" ht="21" x14ac:dyDescent="0.25">
      <c r="A15" s="2" t="s">
        <v>20</v>
      </c>
      <c r="B15" s="3">
        <v>13919767000</v>
      </c>
      <c r="C15" s="53">
        <v>13821810629</v>
      </c>
      <c r="D15" s="54">
        <f t="shared" si="0"/>
        <v>-97956371</v>
      </c>
      <c r="E15" s="55">
        <f t="shared" si="1"/>
        <v>-7.0372134102532034E-3</v>
      </c>
      <c r="F15" s="56">
        <f t="shared" si="3"/>
        <v>0.45582747738342472</v>
      </c>
    </row>
    <row r="16" spans="1:6" ht="21" x14ac:dyDescent="0.25">
      <c r="A16" s="2" t="s">
        <v>21</v>
      </c>
      <c r="B16" s="3">
        <v>3842374000</v>
      </c>
      <c r="C16" s="53">
        <f>3386217817-5540730</f>
        <v>3380677087</v>
      </c>
      <c r="D16" s="54">
        <f t="shared" si="0"/>
        <v>-461696913</v>
      </c>
      <c r="E16" s="55">
        <f t="shared" si="1"/>
        <v>-0.12015928511904359</v>
      </c>
      <c r="F16" s="56">
        <f t="shared" si="3"/>
        <v>0.11149085671756491</v>
      </c>
    </row>
    <row r="17" spans="1:6" ht="21" x14ac:dyDescent="0.25">
      <c r="A17" s="2" t="s">
        <v>22</v>
      </c>
      <c r="B17" s="3">
        <v>5389668000</v>
      </c>
      <c r="C17" s="53">
        <v>4854174902</v>
      </c>
      <c r="D17" s="54">
        <f t="shared" si="0"/>
        <v>-535493098</v>
      </c>
      <c r="E17" s="55">
        <f t="shared" si="1"/>
        <v>-9.9355488686872731E-2</v>
      </c>
      <c r="F17" s="56">
        <f t="shared" si="3"/>
        <v>0.16008512630856947</v>
      </c>
    </row>
    <row r="18" spans="1:6" ht="21" x14ac:dyDescent="0.25">
      <c r="A18" s="2" t="s">
        <v>23</v>
      </c>
      <c r="B18" s="3">
        <v>1127985000</v>
      </c>
      <c r="C18" s="53">
        <v>902999204</v>
      </c>
      <c r="D18" s="54">
        <f t="shared" si="0"/>
        <v>-224985796</v>
      </c>
      <c r="E18" s="55">
        <f t="shared" si="1"/>
        <v>-0.19945814527675457</v>
      </c>
      <c r="F18" s="56">
        <f t="shared" si="3"/>
        <v>2.9779879082914365E-2</v>
      </c>
    </row>
    <row r="19" spans="1:6" ht="21" x14ac:dyDescent="0.25">
      <c r="A19" s="2" t="s">
        <v>24</v>
      </c>
      <c r="B19" s="3">
        <v>2468556000</v>
      </c>
      <c r="C19" s="53">
        <v>2395290120</v>
      </c>
      <c r="D19" s="54">
        <f t="shared" si="0"/>
        <v>-73265880</v>
      </c>
      <c r="E19" s="55">
        <f t="shared" si="1"/>
        <v>-2.9679650775595125E-2</v>
      </c>
      <c r="F19" s="56">
        <f t="shared" si="3"/>
        <v>7.8993923611586525E-2</v>
      </c>
    </row>
    <row r="20" spans="1:6" ht="21" x14ac:dyDescent="0.25">
      <c r="A20" s="2" t="s">
        <v>25</v>
      </c>
      <c r="B20" s="3">
        <v>200000000</v>
      </c>
      <c r="C20" s="53">
        <v>66873338</v>
      </c>
      <c r="D20" s="54">
        <f t="shared" si="0"/>
        <v>-133126662</v>
      </c>
      <c r="E20" s="55">
        <f t="shared" si="1"/>
        <v>-0.66563331000000003</v>
      </c>
      <c r="F20" s="56">
        <f t="shared" si="3"/>
        <v>2.2054060631385257E-3</v>
      </c>
    </row>
    <row r="21" spans="1:6" ht="21" x14ac:dyDescent="0.25">
      <c r="A21" s="2" t="s">
        <v>26</v>
      </c>
      <c r="B21" s="3">
        <v>519163000</v>
      </c>
      <c r="C21" s="53">
        <v>350740446</v>
      </c>
      <c r="D21" s="54">
        <f t="shared" si="0"/>
        <v>-168422554</v>
      </c>
      <c r="E21" s="55">
        <f t="shared" si="1"/>
        <v>-0.32441170499438521</v>
      </c>
      <c r="F21" s="56">
        <f t="shared" si="3"/>
        <v>1.1567018027368555E-2</v>
      </c>
    </row>
    <row r="22" spans="1:6" ht="21" x14ac:dyDescent="0.25">
      <c r="A22" s="2" t="s">
        <v>27</v>
      </c>
      <c r="B22" s="50">
        <v>-1000000000</v>
      </c>
      <c r="C22" s="53">
        <f>C3-C13</f>
        <v>591555402</v>
      </c>
      <c r="D22" s="54">
        <f t="shared" si="0"/>
        <v>1591555402</v>
      </c>
      <c r="E22" s="58" t="s">
        <v>12</v>
      </c>
    </row>
    <row r="48" spans="1:6" x14ac:dyDescent="0.25">
      <c r="A48" s="5"/>
      <c r="B48" s="6"/>
      <c r="C48" s="60"/>
      <c r="D48" s="61"/>
      <c r="E48" s="62"/>
      <c r="F48" s="63"/>
    </row>
  </sheetData>
  <mergeCells count="5">
    <mergeCell ref="A1:A2"/>
    <mergeCell ref="B1:B2"/>
    <mergeCell ref="C1:C2"/>
    <mergeCell ref="D1:D2"/>
    <mergeCell ref="E1:F1"/>
  </mergeCells>
  <phoneticPr fontId="3" type="noConversion"/>
  <printOptions horizontalCentered="1"/>
  <pageMargins left="0.39370078740157483" right="0.39370078740157483" top="1.4173228346456694" bottom="0.59055118110236227" header="0.47244094488188981" footer="0.31496062992125984"/>
  <pageSetup paperSize="9" orientation="portrait" useFirstPageNumber="1" r:id="rId1"/>
  <headerFooter alignWithMargins="0">
    <oddHeader>&amp;C&amp;18新竹縣總決算&amp;10
&amp;22歲入歲出簡明比較分析表&amp;10
&amp;12中華民國111年度&amp;R&amp;42
&amp;10單位：新臺幣元</oddHeader>
    <oddFooter>&amp;C&amp;P&amp;L&amp;R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審定後收支簡明比較分析表</vt:lpstr>
      <vt:lpstr>審定後歲入歲出性質及餘絀簡明比較分析表</vt:lpstr>
      <vt:lpstr>歲入歲出決算審定數簡明比較表</vt:lpstr>
      <vt:lpstr>審定後收支簡明比較分析表!Print_Area</vt:lpstr>
      <vt:lpstr>歲入歲出決算審定數簡明比較表!Print_Titles</vt:lpstr>
      <vt:lpstr>審定後收支簡明比較分析表!Print_Titles</vt:lpstr>
      <vt:lpstr>審定後歲入歲出性質及餘絀簡明比較分析表!Print_Titles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Qmmmmmmm</dc:creator>
  <cp:lastModifiedBy>李欣珊</cp:lastModifiedBy>
  <cp:lastPrinted>2023-08-28T06:08:37Z</cp:lastPrinted>
  <dcterms:created xsi:type="dcterms:W3CDTF">2022-08-10T15:46:18Z</dcterms:created>
  <dcterms:modified xsi:type="dcterms:W3CDTF">2023-08-28T08:14:09Z</dcterms:modified>
</cp:coreProperties>
</file>