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4640" windowHeight="5520" tabRatio="880"/>
  </bookViews>
  <sheets>
    <sheet name="營業基金損益綜計表-收支OK" sheetId="4" r:id="rId1"/>
    <sheet name="營業基金損益綜計表-基金OK" sheetId="5" r:id="rId2"/>
    <sheet name="作業基金收支餘絀綜計表-收支科別OK" sheetId="6" r:id="rId3"/>
    <sheet name="作業基金收支餘絀綜計表-基金別 (合併後)OK" sheetId="7" r:id="rId4"/>
    <sheet name="特別收入基金來源用途餘絀綜計表OK" sheetId="8" r:id="rId5"/>
  </sheets>
  <externalReferences>
    <externalReference r:id="rId6"/>
    <externalReference r:id="rId7"/>
    <externalReference r:id="rId8"/>
  </externalReferences>
  <definedNames>
    <definedName name="\c" localSheetId="2">#REF!</definedName>
    <definedName name="\c" localSheetId="3">#REF!</definedName>
    <definedName name="\c" localSheetId="4">#REF!</definedName>
    <definedName name="\c">#REF!</definedName>
    <definedName name="_xlnm._FilterDatabase" localSheetId="0" hidden="1">'營業基金損益綜計表-收支OK'!$A$1:$I$33</definedName>
    <definedName name="_xlnm.Print_Area" localSheetId="2">'作業基金收支餘絀綜計表-收支科別OK'!$A$1:$G$33</definedName>
    <definedName name="_xlnm.Print_Area" localSheetId="3">'作業基金收支餘絀綜計表-基金別 (合併後)OK'!$A$1:$X$33</definedName>
    <definedName name="_xlnm.Print_Area" localSheetId="0">'營業基金損益綜計表-收支OK'!$A$1:$I$34</definedName>
    <definedName name="_xlnm.Print_Area" localSheetId="1">'營業基金損益綜計表-基金OK'!$A$1:$I$32</definedName>
  </definedNames>
  <calcPr calcId="145621"/>
</workbook>
</file>

<file path=xl/calcChain.xml><?xml version="1.0" encoding="utf-8"?>
<calcChain xmlns="http://schemas.openxmlformats.org/spreadsheetml/2006/main">
  <c r="B33" i="7" l="1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B33" i="4" l="1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H33" i="4"/>
  <c r="I33" i="4" s="1"/>
  <c r="H32" i="4"/>
  <c r="I32" i="4" s="1"/>
  <c r="H31" i="4"/>
  <c r="I31" i="4" s="1"/>
  <c r="H30" i="4"/>
  <c r="I30" i="4" s="1"/>
  <c r="H29" i="4"/>
  <c r="I29" i="4" s="1"/>
  <c r="H28" i="4"/>
  <c r="H27" i="4"/>
  <c r="I27" i="4" s="1"/>
  <c r="H26" i="4"/>
  <c r="I26" i="4" s="1"/>
  <c r="H25" i="4"/>
  <c r="I25" i="4" s="1"/>
  <c r="H24" i="4"/>
  <c r="I24" i="4" s="1"/>
  <c r="H23" i="4"/>
  <c r="I23" i="4" s="1"/>
  <c r="H22" i="4"/>
  <c r="H21" i="4"/>
  <c r="I21" i="4" s="1"/>
  <c r="H20" i="4"/>
  <c r="H19" i="4"/>
  <c r="I19" i="4" s="1"/>
  <c r="H18" i="4"/>
  <c r="I18" i="4" s="1"/>
  <c r="H17" i="4"/>
  <c r="I17" i="4" s="1"/>
  <c r="H16" i="4"/>
  <c r="H15" i="4"/>
  <c r="I15" i="4" s="1"/>
  <c r="H14" i="4"/>
  <c r="I14" i="4" s="1"/>
  <c r="H13" i="4"/>
  <c r="I13" i="4" s="1"/>
  <c r="H12" i="4"/>
  <c r="I12" i="4" s="1"/>
  <c r="H11" i="4"/>
  <c r="H10" i="4"/>
  <c r="H9" i="4"/>
  <c r="I9" i="4" s="1"/>
  <c r="H8" i="4"/>
  <c r="I8" i="4" s="1"/>
  <c r="H7" i="4"/>
  <c r="I7" i="4" s="1"/>
  <c r="L15" i="8" l="1"/>
  <c r="L13" i="8"/>
  <c r="L11" i="8"/>
  <c r="L9" i="8"/>
  <c r="L7" i="8"/>
  <c r="L24" i="8" s="1"/>
  <c r="C24" i="8"/>
  <c r="B24" i="8"/>
  <c r="W31" i="7"/>
  <c r="P31" i="7"/>
  <c r="H29" i="7"/>
  <c r="W30" i="7"/>
  <c r="P30" i="7"/>
  <c r="J29" i="7"/>
  <c r="W29" i="7"/>
  <c r="W28" i="7"/>
  <c r="P26" i="7"/>
  <c r="W27" i="7"/>
  <c r="J26" i="7"/>
  <c r="W24" i="7"/>
  <c r="W23" i="7"/>
  <c r="W22" i="7"/>
  <c r="W21" i="7"/>
  <c r="W20" i="7"/>
  <c r="W19" i="7"/>
  <c r="W18" i="7"/>
  <c r="W17" i="7"/>
  <c r="W16" i="7"/>
  <c r="P14" i="7"/>
  <c r="W15" i="7"/>
  <c r="O14" i="7"/>
  <c r="W13" i="7"/>
  <c r="W12" i="7"/>
  <c r="W11" i="7"/>
  <c r="W10" i="7"/>
  <c r="W9" i="7"/>
  <c r="W8" i="7"/>
  <c r="P6" i="7"/>
  <c r="P25" i="7" s="1"/>
  <c r="W7" i="7"/>
  <c r="F30" i="6"/>
  <c r="G30" i="6" s="1"/>
  <c r="F13" i="6"/>
  <c r="G13" i="6" s="1"/>
  <c r="F7" i="6"/>
  <c r="G7" i="6" s="1"/>
  <c r="B40" i="5"/>
  <c r="B37" i="5"/>
  <c r="H32" i="5"/>
  <c r="G32" i="5"/>
  <c r="B32" i="5"/>
  <c r="H31" i="5"/>
  <c r="B31" i="5"/>
  <c r="H30" i="5"/>
  <c r="B30" i="5" s="1"/>
  <c r="H29" i="5"/>
  <c r="B29" i="5" s="1"/>
  <c r="H28" i="5"/>
  <c r="H27" i="5"/>
  <c r="H26" i="5"/>
  <c r="H25" i="5"/>
  <c r="G25" i="5"/>
  <c r="B25" i="5"/>
  <c r="H24" i="5"/>
  <c r="G24" i="5"/>
  <c r="B24" i="5"/>
  <c r="H23" i="5"/>
  <c r="B23" i="5"/>
  <c r="H22" i="5"/>
  <c r="B22" i="5" s="1"/>
  <c r="H21" i="5"/>
  <c r="B21" i="5" s="1"/>
  <c r="H20" i="5"/>
  <c r="H19" i="5"/>
  <c r="H18" i="5"/>
  <c r="G18" i="5"/>
  <c r="B18" i="5"/>
  <c r="H17" i="5"/>
  <c r="G17" i="5"/>
  <c r="B17" i="5"/>
  <c r="H16" i="5"/>
  <c r="G16" i="5"/>
  <c r="H15" i="5"/>
  <c r="H14" i="5"/>
  <c r="G14" i="5"/>
  <c r="B14" i="5"/>
  <c r="H13" i="5"/>
  <c r="G13" i="5"/>
  <c r="H12" i="5"/>
  <c r="H39" i="5" s="1"/>
  <c r="G12" i="5"/>
  <c r="H11" i="5"/>
  <c r="H10" i="5"/>
  <c r="G10" i="5"/>
  <c r="B10" i="5"/>
  <c r="H9" i="5"/>
  <c r="B9" i="5"/>
  <c r="H8" i="5"/>
  <c r="G8" i="5"/>
  <c r="B8" i="5"/>
  <c r="H7" i="5"/>
  <c r="B7" i="5"/>
  <c r="H6" i="5"/>
  <c r="H36" i="5" s="1"/>
  <c r="F36" i="5"/>
  <c r="E29" i="5"/>
  <c r="E20" i="4"/>
  <c r="E16" i="4"/>
  <c r="E16" i="7" l="1"/>
  <c r="E12" i="7"/>
  <c r="E6" i="7"/>
  <c r="E26" i="5"/>
  <c r="E8" i="5"/>
  <c r="O17" i="7"/>
  <c r="J32" i="7"/>
  <c r="E29" i="7"/>
  <c r="E22" i="4"/>
  <c r="G7" i="5"/>
  <c r="B12" i="5"/>
  <c r="B13" i="5"/>
  <c r="B16" i="5"/>
  <c r="B20" i="5"/>
  <c r="E22" i="5"/>
  <c r="B28" i="5"/>
  <c r="E30" i="5"/>
  <c r="E9" i="7"/>
  <c r="E11" i="7"/>
  <c r="E13" i="7"/>
  <c r="W14" i="7"/>
  <c r="H14" i="7"/>
  <c r="E19" i="7"/>
  <c r="O19" i="7"/>
  <c r="E22" i="7"/>
  <c r="E24" i="7"/>
  <c r="E27" i="7"/>
  <c r="O30" i="7"/>
  <c r="E24" i="8"/>
  <c r="D9" i="8"/>
  <c r="D13" i="8"/>
  <c r="E7" i="7"/>
  <c r="E6" i="5"/>
  <c r="E15" i="7"/>
  <c r="E17" i="7"/>
  <c r="E10" i="4"/>
  <c r="B11" i="5"/>
  <c r="E12" i="5"/>
  <c r="E14" i="5"/>
  <c r="B15" i="5"/>
  <c r="E16" i="5"/>
  <c r="E18" i="5"/>
  <c r="B19" i="5"/>
  <c r="G20" i="5"/>
  <c r="G21" i="5"/>
  <c r="B26" i="5"/>
  <c r="B27" i="5"/>
  <c r="G28" i="5"/>
  <c r="G29" i="5"/>
  <c r="F10" i="6"/>
  <c r="G10" i="6" s="1"/>
  <c r="F19" i="6"/>
  <c r="G19" i="6" s="1"/>
  <c r="F21" i="6"/>
  <c r="G21" i="6" s="1"/>
  <c r="F23" i="6"/>
  <c r="G23" i="6" s="1"/>
  <c r="H6" i="7"/>
  <c r="I6" i="7" s="1"/>
  <c r="J6" i="7"/>
  <c r="E8" i="7"/>
  <c r="F16" i="6"/>
  <c r="G16" i="6" s="1"/>
  <c r="E18" i="7"/>
  <c r="E20" i="7"/>
  <c r="O24" i="7"/>
  <c r="W26" i="7"/>
  <c r="W32" i="7" s="1"/>
  <c r="P29" i="7"/>
  <c r="P32" i="7" s="1"/>
  <c r="P33" i="7" s="1"/>
  <c r="E31" i="7"/>
  <c r="O31" i="7"/>
  <c r="V29" i="7"/>
  <c r="J14" i="7"/>
  <c r="O16" i="7"/>
  <c r="O21" i="7"/>
  <c r="O23" i="7"/>
  <c r="O26" i="7"/>
  <c r="O28" i="7"/>
  <c r="O29" i="7"/>
  <c r="D11" i="8"/>
  <c r="D15" i="8"/>
  <c r="G7" i="8"/>
  <c r="G9" i="8"/>
  <c r="G11" i="8"/>
  <c r="G13" i="8"/>
  <c r="G15" i="8"/>
  <c r="K24" i="8"/>
  <c r="F24" i="8"/>
  <c r="D7" i="8"/>
  <c r="O25" i="7"/>
  <c r="L6" i="7"/>
  <c r="M10" i="7" s="1"/>
  <c r="O7" i="7"/>
  <c r="O8" i="7"/>
  <c r="E10" i="7"/>
  <c r="L14" i="7"/>
  <c r="O15" i="7"/>
  <c r="O18" i="7"/>
  <c r="E21" i="7"/>
  <c r="E23" i="7"/>
  <c r="L26" i="7"/>
  <c r="E28" i="7"/>
  <c r="L29" i="7"/>
  <c r="T30" i="7"/>
  <c r="W6" i="7"/>
  <c r="W25" i="7" s="1"/>
  <c r="W33" i="7" s="1"/>
  <c r="H26" i="7"/>
  <c r="E30" i="7"/>
  <c r="O32" i="7"/>
  <c r="O9" i="7"/>
  <c r="O20" i="7"/>
  <c r="O22" i="7"/>
  <c r="O27" i="7"/>
  <c r="O6" i="7"/>
  <c r="C8" i="6"/>
  <c r="F15" i="6"/>
  <c r="G15" i="6" s="1"/>
  <c r="F9" i="6"/>
  <c r="G9" i="6" s="1"/>
  <c r="F12" i="6"/>
  <c r="G12" i="6" s="1"/>
  <c r="F18" i="6"/>
  <c r="G18" i="6" s="1"/>
  <c r="F20" i="6"/>
  <c r="G20" i="6" s="1"/>
  <c r="F22" i="6"/>
  <c r="G22" i="6" s="1"/>
  <c r="F24" i="6"/>
  <c r="E19" i="6"/>
  <c r="F8" i="6"/>
  <c r="G8" i="6" s="1"/>
  <c r="F11" i="6"/>
  <c r="G11" i="6" s="1"/>
  <c r="F17" i="6"/>
  <c r="G17" i="6" s="1"/>
  <c r="F27" i="6"/>
  <c r="G27" i="6" s="1"/>
  <c r="F31" i="6"/>
  <c r="G31" i="6" s="1"/>
  <c r="E20" i="5"/>
  <c r="G22" i="5"/>
  <c r="E24" i="5"/>
  <c r="G26" i="5"/>
  <c r="E28" i="5"/>
  <c r="G30" i="5"/>
  <c r="E32" i="5"/>
  <c r="D39" i="5"/>
  <c r="B6" i="5"/>
  <c r="C29" i="5" s="1"/>
  <c r="E9" i="5"/>
  <c r="E11" i="5"/>
  <c r="E15" i="5"/>
  <c r="E19" i="5"/>
  <c r="E23" i="5"/>
  <c r="E27" i="5"/>
  <c r="E31" i="5"/>
  <c r="F39" i="5"/>
  <c r="G6" i="5"/>
  <c r="G9" i="5"/>
  <c r="D36" i="5"/>
  <c r="E7" i="5"/>
  <c r="E10" i="5"/>
  <c r="G11" i="5"/>
  <c r="E13" i="5"/>
  <c r="G15" i="5"/>
  <c r="E17" i="5"/>
  <c r="G19" i="5"/>
  <c r="E21" i="5"/>
  <c r="G23" i="5"/>
  <c r="E25" i="5"/>
  <c r="G27" i="5"/>
  <c r="G31" i="5"/>
  <c r="E17" i="4"/>
  <c r="E11" i="4"/>
  <c r="E14" i="4"/>
  <c r="E25" i="4"/>
  <c r="E28" i="4"/>
  <c r="F28" i="6" l="1"/>
  <c r="G28" i="6" s="1"/>
  <c r="J13" i="8"/>
  <c r="H24" i="8"/>
  <c r="J11" i="8"/>
  <c r="C29" i="6"/>
  <c r="M21" i="7"/>
  <c r="I14" i="7"/>
  <c r="M14" i="7"/>
  <c r="M29" i="7"/>
  <c r="V6" i="7"/>
  <c r="V25" i="7"/>
  <c r="V28" i="7"/>
  <c r="T14" i="7"/>
  <c r="C12" i="5"/>
  <c r="C20" i="5"/>
  <c r="V27" i="7"/>
  <c r="C17" i="6"/>
  <c r="V18" i="7"/>
  <c r="H25" i="7"/>
  <c r="I25" i="7" s="1"/>
  <c r="V14" i="7"/>
  <c r="V17" i="7"/>
  <c r="V16" i="7"/>
  <c r="V30" i="7"/>
  <c r="J9" i="8"/>
  <c r="J25" i="7"/>
  <c r="J33" i="7" s="1"/>
  <c r="C32" i="6"/>
  <c r="V11" i="7"/>
  <c r="V20" i="7"/>
  <c r="C7" i="5"/>
  <c r="B39" i="5"/>
  <c r="B38" i="5" s="1"/>
  <c r="F29" i="6"/>
  <c r="G29" i="6" s="1"/>
  <c r="V12" i="7"/>
  <c r="T18" i="7"/>
  <c r="V21" i="7"/>
  <c r="V19" i="7"/>
  <c r="J15" i="8"/>
  <c r="V31" i="7"/>
  <c r="T27" i="7"/>
  <c r="V9" i="7"/>
  <c r="V13" i="7"/>
  <c r="C15" i="5"/>
  <c r="C23" i="5"/>
  <c r="C22" i="6"/>
  <c r="V15" i="7"/>
  <c r="V10" i="7"/>
  <c r="T10" i="7"/>
  <c r="V23" i="7"/>
  <c r="V24" i="7"/>
  <c r="D24" i="8"/>
  <c r="M15" i="8"/>
  <c r="I24" i="8"/>
  <c r="V22" i="7"/>
  <c r="C20" i="6"/>
  <c r="C14" i="6"/>
  <c r="C31" i="6"/>
  <c r="C9" i="6"/>
  <c r="C12" i="6"/>
  <c r="M11" i="8"/>
  <c r="G24" i="8"/>
  <c r="J7" i="8"/>
  <c r="M7" i="8"/>
  <c r="M13" i="8"/>
  <c r="M9" i="8"/>
  <c r="E26" i="7"/>
  <c r="T31" i="7"/>
  <c r="T29" i="7"/>
  <c r="T23" i="7"/>
  <c r="T21" i="7"/>
  <c r="T17" i="7"/>
  <c r="T6" i="7"/>
  <c r="T28" i="7"/>
  <c r="T24" i="7"/>
  <c r="T19" i="7"/>
  <c r="T16" i="7"/>
  <c r="M18" i="7"/>
  <c r="M15" i="7"/>
  <c r="M8" i="7"/>
  <c r="M7" i="7"/>
  <c r="L25" i="7"/>
  <c r="M6" i="7"/>
  <c r="M27" i="7"/>
  <c r="M22" i="7"/>
  <c r="M20" i="7"/>
  <c r="M9" i="7"/>
  <c r="M23" i="7"/>
  <c r="M16" i="7"/>
  <c r="T7" i="7"/>
  <c r="M19" i="7"/>
  <c r="C28" i="7"/>
  <c r="M17" i="7"/>
  <c r="T11" i="7"/>
  <c r="E14" i="7"/>
  <c r="M28" i="7"/>
  <c r="M24" i="7"/>
  <c r="T12" i="7"/>
  <c r="M30" i="7"/>
  <c r="T22" i="7"/>
  <c r="M11" i="7"/>
  <c r="G17" i="7"/>
  <c r="T15" i="7"/>
  <c r="V32" i="7"/>
  <c r="V26" i="7"/>
  <c r="E25" i="7"/>
  <c r="T26" i="7"/>
  <c r="T32" i="7"/>
  <c r="I26" i="7"/>
  <c r="H32" i="7"/>
  <c r="I32" i="7" s="1"/>
  <c r="L32" i="7"/>
  <c r="M32" i="7" s="1"/>
  <c r="M26" i="7"/>
  <c r="M12" i="7"/>
  <c r="M31" i="7"/>
  <c r="T8" i="7"/>
  <c r="T20" i="7"/>
  <c r="M13" i="7"/>
  <c r="T9" i="7"/>
  <c r="O33" i="7"/>
  <c r="T13" i="7"/>
  <c r="E16" i="6"/>
  <c r="E6" i="6"/>
  <c r="E31" i="6"/>
  <c r="E29" i="6"/>
  <c r="E27" i="6"/>
  <c r="E17" i="6"/>
  <c r="E11" i="6"/>
  <c r="E8" i="6"/>
  <c r="E24" i="6"/>
  <c r="E22" i="6"/>
  <c r="E20" i="6"/>
  <c r="E18" i="6"/>
  <c r="E12" i="6"/>
  <c r="E9" i="6"/>
  <c r="E13" i="6"/>
  <c r="E15" i="6"/>
  <c r="E14" i="6"/>
  <c r="E7" i="6"/>
  <c r="C27" i="6"/>
  <c r="C18" i="6"/>
  <c r="E23" i="6"/>
  <c r="E10" i="6"/>
  <c r="E28" i="6"/>
  <c r="C30" i="6"/>
  <c r="C28" i="6"/>
  <c r="C26" i="6"/>
  <c r="C15" i="6"/>
  <c r="C6" i="6"/>
  <c r="C23" i="6"/>
  <c r="C21" i="6"/>
  <c r="C19" i="6"/>
  <c r="C16" i="6"/>
  <c r="C13" i="6"/>
  <c r="C10" i="6"/>
  <c r="C7" i="6"/>
  <c r="F6" i="6"/>
  <c r="G6" i="6" s="1"/>
  <c r="E30" i="6"/>
  <c r="C24" i="6"/>
  <c r="C11" i="6"/>
  <c r="E21" i="6"/>
  <c r="F14" i="6"/>
  <c r="G14" i="6" s="1"/>
  <c r="E26" i="6"/>
  <c r="C27" i="5"/>
  <c r="C11" i="5"/>
  <c r="C17" i="5"/>
  <c r="C21" i="5"/>
  <c r="C25" i="5"/>
  <c r="C16" i="5"/>
  <c r="C24" i="5"/>
  <c r="C19" i="5"/>
  <c r="C28" i="5"/>
  <c r="C13" i="5"/>
  <c r="C6" i="5"/>
  <c r="B36" i="5"/>
  <c r="B35" i="5" s="1"/>
  <c r="C30" i="5"/>
  <c r="C26" i="5"/>
  <c r="C22" i="5"/>
  <c r="C18" i="5"/>
  <c r="C14" i="5"/>
  <c r="C8" i="5"/>
  <c r="C32" i="5"/>
  <c r="C10" i="5"/>
  <c r="C31" i="5"/>
  <c r="C9" i="5"/>
  <c r="E27" i="4"/>
  <c r="E13" i="4"/>
  <c r="K16" i="4"/>
  <c r="E24" i="4"/>
  <c r="K15" i="4"/>
  <c r="E21" i="4"/>
  <c r="E15" i="4"/>
  <c r="E9" i="4"/>
  <c r="E8" i="4"/>
  <c r="E7" i="4"/>
  <c r="K13" i="4"/>
  <c r="E26" i="4"/>
  <c r="K14" i="4"/>
  <c r="E32" i="4"/>
  <c r="E19" i="4"/>
  <c r="E12" i="4"/>
  <c r="E29" i="4"/>
  <c r="F26" i="6" l="1"/>
  <c r="G26" i="6" s="1"/>
  <c r="E32" i="6"/>
  <c r="M24" i="8"/>
  <c r="J24" i="8"/>
  <c r="H33" i="7"/>
  <c r="I33" i="7" s="1"/>
  <c r="V33" i="7"/>
  <c r="C23" i="7"/>
  <c r="G32" i="7"/>
  <c r="G29" i="7"/>
  <c r="G14" i="7"/>
  <c r="C17" i="7"/>
  <c r="C20" i="7"/>
  <c r="T33" i="7"/>
  <c r="T25" i="7"/>
  <c r="E33" i="7"/>
  <c r="G6" i="7"/>
  <c r="G9" i="7"/>
  <c r="G24" i="7"/>
  <c r="G31" i="7"/>
  <c r="G22" i="7"/>
  <c r="G27" i="7"/>
  <c r="G30" i="7"/>
  <c r="C31" i="7"/>
  <c r="L33" i="7"/>
  <c r="M33" i="7" s="1"/>
  <c r="M25" i="7"/>
  <c r="C26" i="7"/>
  <c r="C6" i="7"/>
  <c r="C30" i="7"/>
  <c r="C27" i="7"/>
  <c r="C18" i="7"/>
  <c r="C10" i="7"/>
  <c r="C19" i="7"/>
  <c r="C7" i="7"/>
  <c r="C16" i="7"/>
  <c r="C15" i="7"/>
  <c r="C11" i="7"/>
  <c r="C9" i="7"/>
  <c r="C13" i="7"/>
  <c r="C24" i="7"/>
  <c r="C8" i="7"/>
  <c r="C12" i="7"/>
  <c r="C22" i="7"/>
  <c r="G28" i="7"/>
  <c r="G26" i="7"/>
  <c r="C25" i="7"/>
  <c r="C14" i="7"/>
  <c r="C21" i="7"/>
  <c r="C29" i="7"/>
  <c r="C32" i="7"/>
  <c r="E32" i="7"/>
  <c r="G10" i="7"/>
  <c r="C25" i="6"/>
  <c r="F25" i="6"/>
  <c r="G25" i="6" s="1"/>
  <c r="E25" i="6"/>
  <c r="E33" i="6"/>
  <c r="E18" i="4"/>
  <c r="E30" i="4"/>
  <c r="F32" i="6" l="1"/>
  <c r="G32" i="6" s="1"/>
  <c r="C33" i="7"/>
  <c r="G33" i="7"/>
  <c r="G25" i="7"/>
  <c r="C33" i="6"/>
  <c r="F33" i="6"/>
  <c r="G33" i="6" s="1"/>
  <c r="E23" i="4"/>
  <c r="E31" i="4" l="1"/>
  <c r="E33" i="4" l="1"/>
</calcChain>
</file>

<file path=xl/sharedStrings.xml><?xml version="1.0" encoding="utf-8"?>
<sst xmlns="http://schemas.openxmlformats.org/spreadsheetml/2006/main" count="258" uniqueCount="199">
  <si>
    <t>新竹縣附屬單位決算</t>
    <phoneticPr fontId="4" type="noConversion"/>
  </si>
  <si>
    <r>
      <t>　　　　　　　　</t>
    </r>
    <r>
      <rPr>
        <sz val="20"/>
        <rFont val="標楷體"/>
        <family val="4"/>
        <charset val="136"/>
      </rPr>
      <t>損 益 綜 計 表</t>
    </r>
    <phoneticPr fontId="4" type="noConversion"/>
  </si>
  <si>
    <t>(依收支科目分列)</t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</si>
  <si>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color theme="1"/>
        <rFont val="新細明體"/>
        <family val="2"/>
        <charset val="136"/>
        <scheme val="minor"/>
      </rPr>
      <t>新臺幣元</t>
    </r>
    <phoneticPr fontId="4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</si>
  <si>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</t>
    </r>
    <phoneticPr fontId="4" type="noConversion"/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</si>
  <si>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目</t>
    </r>
  </si>
  <si>
    <r>
      <t>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度</t>
    </r>
    <phoneticPr fontId="4" type="noConversion"/>
  </si>
  <si>
    <t>金額</t>
    <phoneticPr fontId="4" type="noConversion"/>
  </si>
  <si>
    <t>%</t>
  </si>
  <si>
    <t>決算核定數</t>
    <phoneticPr fontId="4" type="noConversion"/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</si>
  <si>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</t>
    </r>
    <phoneticPr fontId="4" type="noConversion"/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</si>
  <si>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減（－）</t>
    </r>
    <phoneticPr fontId="4" type="noConversion"/>
  </si>
  <si>
    <t>金額</t>
    <phoneticPr fontId="4" type="noConversion"/>
  </si>
  <si>
    <r>
      <t>金額</t>
    </r>
    <r>
      <rPr>
        <sz val="12"/>
        <rFont val="Times New Roman"/>
        <family val="1"/>
      </rPr>
      <t xml:space="preserve">   </t>
    </r>
    <phoneticPr fontId="4" type="noConversion"/>
  </si>
  <si>
    <t>營業收入</t>
  </si>
  <si>
    <r>
      <t xml:space="preserve">    </t>
    </r>
    <r>
      <rPr>
        <sz val="11"/>
        <rFont val="標楷體"/>
        <family val="4"/>
        <charset val="136"/>
      </rPr>
      <t>銷貨(售)收入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</si>
  <si>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勞務收入</t>
    </r>
  </si>
  <si>
    <r>
      <t xml:space="preserve">    </t>
    </r>
    <r>
      <rPr>
        <sz val="11"/>
        <rFont val="標楷體"/>
        <family val="4"/>
        <charset val="136"/>
      </rPr>
      <t>售氣收入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</si>
  <si>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印刷出版廣告收入</t>
    </r>
  </si>
  <si>
    <r>
      <t xml:space="preserve">    </t>
    </r>
    <r>
      <rPr>
        <sz val="11"/>
        <rFont val="標楷體"/>
        <family val="4"/>
        <charset val="136"/>
      </rPr>
      <t>其他營業收入</t>
    </r>
  </si>
  <si>
    <t>營業成本</t>
  </si>
  <si>
    <r>
      <t xml:space="preserve">    </t>
    </r>
    <r>
      <rPr>
        <sz val="11"/>
        <rFont val="標楷體"/>
        <family val="4"/>
        <charset val="136"/>
      </rPr>
      <t>銷貨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售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</si>
  <si>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勞務成本</t>
    </r>
  </si>
  <si>
    <r>
      <t xml:space="preserve">    </t>
    </r>
    <r>
      <rPr>
        <sz val="11"/>
        <rFont val="標楷體"/>
        <family val="4"/>
        <charset val="136"/>
      </rPr>
      <t>輸儲成本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</si>
  <si>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其他營業成本</t>
    </r>
  </si>
  <si>
    <r>
      <t>營業毛利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毛損─</t>
    </r>
    <r>
      <rPr>
        <sz val="11"/>
        <rFont val="Times New Roman"/>
        <family val="1"/>
      </rPr>
      <t>)</t>
    </r>
    <phoneticPr fontId="15" type="noConversion"/>
  </si>
  <si>
    <t>營業費用</t>
  </si>
  <si>
    <r>
      <t xml:space="preserve">    </t>
    </r>
    <r>
      <rPr>
        <sz val="11"/>
        <rFont val="標楷體"/>
        <family val="4"/>
        <charset val="136"/>
      </rPr>
      <t>業務費用</t>
    </r>
  </si>
  <si>
    <r>
      <t xml:space="preserve">    </t>
    </r>
    <r>
      <rPr>
        <sz val="11"/>
        <rFont val="標楷體"/>
        <family val="4"/>
        <charset val="136"/>
      </rPr>
      <t>管理費用</t>
    </r>
  </si>
  <si>
    <r>
      <t xml:space="preserve">    </t>
    </r>
    <r>
      <rPr>
        <sz val="11"/>
        <rFont val="標楷體"/>
        <family val="4"/>
        <charset val="136"/>
      </rPr>
      <t>其他營業費用</t>
    </r>
    <phoneticPr fontId="15" type="noConversion"/>
  </si>
  <si>
    <r>
      <t>營業利益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損失─</t>
    </r>
    <r>
      <rPr>
        <sz val="11"/>
        <rFont val="Times New Roman"/>
        <family val="1"/>
      </rPr>
      <t>)</t>
    </r>
    <phoneticPr fontId="15" type="noConversion"/>
  </si>
  <si>
    <t>營業外收入</t>
    <phoneticPr fontId="4" type="noConversion"/>
  </si>
  <si>
    <r>
      <t xml:space="preserve">    </t>
    </r>
    <r>
      <rPr>
        <sz val="11"/>
        <rFont val="標楷體"/>
        <family val="4"/>
        <charset val="136"/>
      </rPr>
      <t>財務收入</t>
    </r>
  </si>
  <si>
    <r>
      <t xml:space="preserve">    </t>
    </r>
    <r>
      <rPr>
        <sz val="11"/>
        <rFont val="標楷體"/>
        <family val="4"/>
        <charset val="136"/>
      </rPr>
      <t>其他營業外收入</t>
    </r>
  </si>
  <si>
    <t>營業外費用</t>
  </si>
  <si>
    <r>
      <t xml:space="preserve">    </t>
    </r>
    <r>
      <rPr>
        <sz val="11"/>
        <rFont val="標楷體"/>
        <family val="4"/>
        <charset val="136"/>
      </rPr>
      <t>財務費用(成本)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</si>
  <si>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其他營業外費用</t>
    </r>
  </si>
  <si>
    <r>
      <t>營業外利益（損失─</t>
    </r>
    <r>
      <rPr>
        <sz val="11"/>
        <rFont val="Times New Roman"/>
        <family val="1"/>
      </rPr>
      <t xml:space="preserve">) </t>
    </r>
    <phoneticPr fontId="4" type="noConversion"/>
  </si>
  <si>
    <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淨損</t>
    </r>
    <r>
      <rPr>
        <sz val="11"/>
        <rFont val="Times New Roman"/>
        <family val="1"/>
      </rPr>
      <t>)</t>
    </r>
    <phoneticPr fontId="15" type="noConversion"/>
  </si>
  <si>
    <r>
      <t>所得稅費用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利益─</t>
    </r>
    <r>
      <rPr>
        <sz val="11"/>
        <rFont val="Times New Roman"/>
        <family val="1"/>
      </rPr>
      <t>)</t>
    </r>
    <phoneticPr fontId="15" type="noConversion"/>
  </si>
  <si>
    <t>本期淨利(淨損)</t>
    <phoneticPr fontId="15" type="noConversion"/>
  </si>
  <si>
    <t>新竹縣附屬單位決算</t>
    <phoneticPr fontId="4" type="noConversion"/>
  </si>
  <si>
    <r>
      <t xml:space="preserve">       </t>
    </r>
    <r>
      <rPr>
        <sz val="12"/>
        <color theme="1"/>
        <rFont val="新細明體"/>
        <family val="2"/>
        <charset val="136"/>
        <scheme val="minor"/>
      </rPr>
      <t xml:space="preserve">    </t>
    </r>
    <r>
      <rPr>
        <sz val="12"/>
        <rFont val="標楷體"/>
        <family val="4"/>
        <charset val="136"/>
      </rPr>
      <t xml:space="preserve">    </t>
    </r>
    <r>
      <rPr>
        <sz val="12"/>
        <color theme="1"/>
        <rFont val="新細明體"/>
        <family val="2"/>
        <charset val="136"/>
        <scheme val="minor"/>
      </rPr>
      <t xml:space="preserve">    </t>
    </r>
    <r>
      <rPr>
        <sz val="12"/>
        <rFont val="標楷體"/>
        <family val="4"/>
        <charset val="136"/>
      </rPr>
      <t xml:space="preserve">　 </t>
    </r>
    <r>
      <rPr>
        <sz val="20"/>
        <rFont val="標楷體"/>
        <family val="4"/>
        <charset val="136"/>
      </rPr>
      <t>損 益 綜 計 表</t>
    </r>
    <phoneticPr fontId="4" type="noConversion"/>
  </si>
  <si>
    <r>
      <t>(</t>
    </r>
    <r>
      <rPr>
        <sz val="12"/>
        <rFont val="標楷體"/>
        <family val="4"/>
        <charset val="136"/>
      </rPr>
      <t>依基金別分列)</t>
    </r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</si>
  <si>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新臺幣元</t>
    </r>
    <phoneticPr fontId="4" type="noConversion"/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</si>
  <si>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4" type="noConversion"/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</si>
  <si>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  <charset val="136"/>
      </rPr>
      <t>計</t>
    </r>
    <phoneticPr fontId="4" type="noConversion"/>
  </si>
  <si>
    <t>新竹瓦斯股份
有限公司基金</t>
    <phoneticPr fontId="4" type="noConversion"/>
  </si>
  <si>
    <t>新竹肉品市場股
份有限公司基金</t>
    <phoneticPr fontId="4" type="noConversion"/>
  </si>
  <si>
    <t>新竹縣地方產業股份有限公司基金</t>
    <phoneticPr fontId="4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</si>
  <si>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額</t>
    </r>
    <phoneticPr fontId="4" type="noConversion"/>
  </si>
  <si>
    <t>%</t>
    <phoneticPr fontId="4" type="noConversion"/>
  </si>
  <si>
    <t>金額</t>
    <phoneticPr fontId="21" type="noConversion"/>
  </si>
  <si>
    <t>%</t>
    <phoneticPr fontId="21" type="noConversion"/>
  </si>
  <si>
    <t>營業收入</t>
    <phoneticPr fontId="4" type="noConversion"/>
  </si>
  <si>
    <r>
      <t xml:space="preserve">    </t>
    </r>
    <r>
      <rPr>
        <sz val="11"/>
        <rFont val="標楷體"/>
        <family val="4"/>
        <charset val="136"/>
      </rPr>
      <t>銷貨(售)收入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</si>
  <si>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</si>
  <si>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售氣收入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</si>
  <si>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銷貨(售)成本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</si>
  <si>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輸儲成本</t>
    </r>
    <phoneticPr fontId="15" type="noConversion"/>
  </si>
  <si>
    <r>
      <t>營業毛利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毛損─</t>
    </r>
    <r>
      <rPr>
        <sz val="11"/>
        <rFont val="Times New Roman"/>
        <family val="1"/>
      </rPr>
      <t>)</t>
    </r>
    <phoneticPr fontId="15" type="noConversion"/>
  </si>
  <si>
    <t>-</t>
    <phoneticPr fontId="4" type="noConversion"/>
  </si>
  <si>
    <t>-</t>
    <phoneticPr fontId="4" type="noConversion"/>
  </si>
  <si>
    <r>
      <t xml:space="preserve">    </t>
    </r>
    <r>
      <rPr>
        <sz val="11"/>
        <rFont val="標楷體"/>
        <family val="4"/>
        <charset val="136"/>
      </rPr>
      <t>其他營業費用</t>
    </r>
    <phoneticPr fontId="15" type="noConversion"/>
  </si>
  <si>
    <r>
      <t>營業利益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損失─</t>
    </r>
    <r>
      <rPr>
        <sz val="11"/>
        <rFont val="Times New Roman"/>
        <family val="1"/>
      </rPr>
      <t>)</t>
    </r>
    <phoneticPr fontId="15" type="noConversion"/>
  </si>
  <si>
    <t>營業外收入</t>
  </si>
  <si>
    <t>-</t>
    <phoneticPr fontId="4" type="noConversion"/>
  </si>
  <si>
    <t>-</t>
    <phoneticPr fontId="4" type="noConversion"/>
  </si>
  <si>
    <r>
      <t xml:space="preserve">    </t>
    </r>
    <r>
      <rPr>
        <sz val="11"/>
        <rFont val="標楷體"/>
        <family val="4"/>
        <charset val="136"/>
      </rPr>
      <t>財務費用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成本</t>
    </r>
    <r>
      <rPr>
        <sz val="11"/>
        <rFont val="Times New Roman"/>
        <family val="1"/>
      </rPr>
      <t>)</t>
    </r>
    <phoneticPr fontId="4" type="noConversion"/>
  </si>
  <si>
    <t>-</t>
    <phoneticPr fontId="4" type="noConversion"/>
  </si>
  <si>
    <r>
      <t>營業外利益（損失─</t>
    </r>
    <r>
      <rPr>
        <sz val="11"/>
        <rFont val="Times New Roman"/>
        <family val="1"/>
      </rPr>
      <t xml:space="preserve">) </t>
    </r>
  </si>
  <si>
    <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淨損</t>
    </r>
    <r>
      <rPr>
        <sz val="11"/>
        <rFont val="Times New Roman"/>
        <family val="1"/>
      </rPr>
      <t>)</t>
    </r>
    <phoneticPr fontId="15" type="noConversion"/>
  </si>
  <si>
    <r>
      <t>所得稅費用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利益─</t>
    </r>
    <r>
      <rPr>
        <sz val="11"/>
        <rFont val="Times New Roman"/>
        <family val="1"/>
      </rPr>
      <t>)</t>
    </r>
    <phoneticPr fontId="15" type="noConversion"/>
  </si>
  <si>
    <t>本期淨利(淨損)</t>
    <phoneticPr fontId="15" type="noConversion"/>
  </si>
  <si>
    <t>收入數</t>
    <phoneticPr fontId="4" type="noConversion"/>
  </si>
  <si>
    <t>決算</t>
    <phoneticPr fontId="4" type="noConversion"/>
  </si>
  <si>
    <t>預算</t>
    <phoneticPr fontId="4" type="noConversion"/>
  </si>
  <si>
    <t>支出數</t>
    <phoneticPr fontId="4" type="noConversion"/>
  </si>
  <si>
    <t>新竹縣附屬單位決算</t>
    <phoneticPr fontId="10" type="noConversion"/>
  </si>
  <si>
    <t xml:space="preserve">             作業基金收支餘絀綜計表</t>
    <phoneticPr fontId="10" type="noConversion"/>
  </si>
  <si>
    <t>(依收支科目分列)</t>
    <phoneticPr fontId="10" type="noConversion"/>
  </si>
  <si>
    <t>單位:新臺幣元</t>
  </si>
  <si>
    <t>科目</t>
    <phoneticPr fontId="10" type="noConversion"/>
  </si>
  <si>
    <t>預算數</t>
    <phoneticPr fontId="10" type="noConversion"/>
  </si>
  <si>
    <t>決算核定數</t>
    <phoneticPr fontId="10" type="noConversion"/>
  </si>
  <si>
    <t>比較增 (+)減(-)</t>
    <phoneticPr fontId="10" type="noConversion"/>
  </si>
  <si>
    <t>金額</t>
    <phoneticPr fontId="4" type="noConversion"/>
  </si>
  <si>
    <t>金額</t>
    <phoneticPr fontId="10" type="noConversion"/>
  </si>
  <si>
    <t>業務收入</t>
    <phoneticPr fontId="26" type="noConversion"/>
  </si>
  <si>
    <t xml:space="preserve">  勞務收入</t>
    <phoneticPr fontId="26" type="noConversion"/>
  </si>
  <si>
    <t xml:space="preserve">  銷貨收入</t>
    <phoneticPr fontId="26" type="noConversion"/>
  </si>
  <si>
    <t xml:space="preserve">  租金及權利金收入</t>
    <phoneticPr fontId="26" type="noConversion"/>
  </si>
  <si>
    <t xml:space="preserve">  投融資業務收入</t>
    <phoneticPr fontId="26" type="noConversion"/>
  </si>
  <si>
    <t xml:space="preserve">  醫療收入</t>
    <phoneticPr fontId="4" type="noConversion"/>
  </si>
  <si>
    <t xml:space="preserve">  徵收收入</t>
    <phoneticPr fontId="26" type="noConversion"/>
  </si>
  <si>
    <t xml:space="preserve">  其他業務收入</t>
    <phoneticPr fontId="26" type="noConversion"/>
  </si>
  <si>
    <t>業務成本與費用</t>
    <phoneticPr fontId="26" type="noConversion"/>
  </si>
  <si>
    <t xml:space="preserve">  勞務成本</t>
    <phoneticPr fontId="26" type="noConversion"/>
  </si>
  <si>
    <t xml:space="preserve">  銷貨成本</t>
    <phoneticPr fontId="26" type="noConversion"/>
  </si>
  <si>
    <t xml:space="preserve">  投融資業務成本</t>
    <phoneticPr fontId="26" type="noConversion"/>
  </si>
  <si>
    <t xml:space="preserve">  醫療成本</t>
    <phoneticPr fontId="4" type="noConversion"/>
  </si>
  <si>
    <t xml:space="preserve">  出租資產成本</t>
    <phoneticPr fontId="26" type="noConversion"/>
  </si>
  <si>
    <t xml:space="preserve">  其他業務成本</t>
    <phoneticPr fontId="26" type="noConversion"/>
  </si>
  <si>
    <t xml:space="preserve">  行銷及業務費用</t>
    <phoneticPr fontId="4" type="noConversion"/>
  </si>
  <si>
    <t xml:space="preserve">  管理及總務費用</t>
    <phoneticPr fontId="26" type="noConversion"/>
  </si>
  <si>
    <t xml:space="preserve">  研究發展及訓練費用</t>
    <phoneticPr fontId="26" type="noConversion"/>
  </si>
  <si>
    <t xml:space="preserve">  其他業務費用</t>
    <phoneticPr fontId="26" type="noConversion"/>
  </si>
  <si>
    <t>業務賸餘(短絀─)</t>
    <phoneticPr fontId="26" type="noConversion"/>
  </si>
  <si>
    <t>業務外收入</t>
    <phoneticPr fontId="26" type="noConversion"/>
  </si>
  <si>
    <t xml:space="preserve">  財務收入</t>
    <phoneticPr fontId="26" type="noConversion"/>
  </si>
  <si>
    <t xml:space="preserve">  其他業務外收入</t>
    <phoneticPr fontId="26" type="noConversion"/>
  </si>
  <si>
    <t>業務外費用</t>
    <phoneticPr fontId="26" type="noConversion"/>
  </si>
  <si>
    <t xml:space="preserve">  財務費用</t>
    <phoneticPr fontId="26" type="noConversion"/>
  </si>
  <si>
    <t xml:space="preserve">  其他業務外費用</t>
    <phoneticPr fontId="26" type="noConversion"/>
  </si>
  <si>
    <t xml:space="preserve">業務外賸餘(短絀─) </t>
    <phoneticPr fontId="26" type="noConversion"/>
  </si>
  <si>
    <t>本期賸餘(短絀─)</t>
    <phoneticPr fontId="26" type="noConversion"/>
  </si>
  <si>
    <t xml:space="preserve">                                         </t>
    <phoneticPr fontId="10" type="noConversion"/>
  </si>
  <si>
    <t>新竹縣附屬</t>
    <phoneticPr fontId="4" type="noConversion"/>
  </si>
  <si>
    <t>單位決算</t>
    <phoneticPr fontId="4" type="noConversion"/>
  </si>
  <si>
    <t>作業基金收支</t>
    <phoneticPr fontId="4" type="noConversion"/>
  </si>
  <si>
    <t>列印時隱藏</t>
    <phoneticPr fontId="4" type="noConversion"/>
  </si>
  <si>
    <t>餘絀綜計表</t>
    <phoneticPr fontId="4" type="noConversion"/>
  </si>
  <si>
    <t xml:space="preserve">  (依基金別分列)</t>
    <phoneticPr fontId="4" type="noConversion"/>
  </si>
  <si>
    <t xml:space="preserve">   </t>
    <phoneticPr fontId="4" type="noConversion"/>
  </si>
  <si>
    <t>中華民國</t>
    <phoneticPr fontId="4" type="noConversion"/>
  </si>
  <si>
    <t>單位:新臺幣元</t>
    <phoneticPr fontId="4" type="noConversion"/>
  </si>
  <si>
    <t>科    目</t>
    <phoneticPr fontId="4" type="noConversion"/>
  </si>
  <si>
    <t>合            計</t>
    <phoneticPr fontId="4" type="noConversion"/>
  </si>
  <si>
    <t>新竹縣醫療作業基金</t>
    <phoneticPr fontId="4" type="noConversion"/>
  </si>
  <si>
    <t>新竹縣實施
平均地權基金</t>
    <phoneticPr fontId="4" type="noConversion"/>
  </si>
  <si>
    <t>平均地權基金</t>
    <phoneticPr fontId="4" type="noConversion"/>
  </si>
  <si>
    <t>新竹科學工業園區特定區縣轄竹東鎮區段徵收開發計畫建設基金</t>
    <phoneticPr fontId="4" type="noConversion"/>
  </si>
  <si>
    <t>區段徵收開發計畫建設基金</t>
    <phoneticPr fontId="4" type="noConversion"/>
  </si>
  <si>
    <t>新竹縣產業園區
開發管理基金</t>
    <phoneticPr fontId="4" type="noConversion"/>
  </si>
  <si>
    <t>市地重劃基金</t>
    <phoneticPr fontId="4" type="noConversion"/>
  </si>
  <si>
    <t>新竹縣公有收費
停車場作業基金</t>
    <phoneticPr fontId="4" type="noConversion"/>
  </si>
  <si>
    <t>新竹縣公共造產基金</t>
    <phoneticPr fontId="4" type="noConversion"/>
  </si>
  <si>
    <t>新竹縣縣有
財產開發基金</t>
    <phoneticPr fontId="4" type="noConversion"/>
  </si>
  <si>
    <t>金額</t>
    <phoneticPr fontId="4" type="noConversion"/>
  </si>
  <si>
    <t>%</t>
    <phoneticPr fontId="4" type="noConversion"/>
  </si>
  <si>
    <t>業務收入</t>
    <phoneticPr fontId="26" type="noConversion"/>
  </si>
  <si>
    <t xml:space="preserve">  勞務收入</t>
    <phoneticPr fontId="26" type="noConversion"/>
  </si>
  <si>
    <t xml:space="preserve">  銷貨收入</t>
    <phoneticPr fontId="26" type="noConversion"/>
  </si>
  <si>
    <t xml:space="preserve">  租金及權利金收入</t>
    <phoneticPr fontId="26" type="noConversion"/>
  </si>
  <si>
    <t xml:space="preserve">  投融資業務收入</t>
    <phoneticPr fontId="26" type="noConversion"/>
  </si>
  <si>
    <t xml:space="preserve">  醫療收入</t>
    <phoneticPr fontId="4" type="noConversion"/>
  </si>
  <si>
    <t xml:space="preserve">  徵收收入</t>
    <phoneticPr fontId="26" type="noConversion"/>
  </si>
  <si>
    <t>業務成本與費用</t>
    <phoneticPr fontId="26" type="noConversion"/>
  </si>
  <si>
    <t xml:space="preserve">  勞務成本</t>
    <phoneticPr fontId="26" type="noConversion"/>
  </si>
  <si>
    <t xml:space="preserve">  銷貨成本</t>
    <phoneticPr fontId="26" type="noConversion"/>
  </si>
  <si>
    <t xml:space="preserve">  投融資業務成本</t>
    <phoneticPr fontId="26" type="noConversion"/>
  </si>
  <si>
    <t xml:space="preserve">  醫療成本</t>
    <phoneticPr fontId="4" type="noConversion"/>
  </si>
  <si>
    <t xml:space="preserve">  出租資產成本</t>
    <phoneticPr fontId="26" type="noConversion"/>
  </si>
  <si>
    <t xml:space="preserve">  其他業務成本</t>
    <phoneticPr fontId="26" type="noConversion"/>
  </si>
  <si>
    <t xml:space="preserve">  行銷及業務費用</t>
    <phoneticPr fontId="4" type="noConversion"/>
  </si>
  <si>
    <t xml:space="preserve">  管理及總務費用</t>
    <phoneticPr fontId="26" type="noConversion"/>
  </si>
  <si>
    <t xml:space="preserve">  研究發展及訓練費用</t>
    <phoneticPr fontId="26" type="noConversion"/>
  </si>
  <si>
    <t xml:space="preserve">  其他業務費用</t>
    <phoneticPr fontId="26" type="noConversion"/>
  </si>
  <si>
    <t>業務賸餘(短絀─)</t>
    <phoneticPr fontId="26" type="noConversion"/>
  </si>
  <si>
    <t>業務外收入</t>
    <phoneticPr fontId="26" type="noConversion"/>
  </si>
  <si>
    <t xml:space="preserve">  財務收入</t>
    <phoneticPr fontId="26" type="noConversion"/>
  </si>
  <si>
    <t xml:space="preserve">  其他業務外收入</t>
    <phoneticPr fontId="26" type="noConversion"/>
  </si>
  <si>
    <t>業務外費用</t>
    <phoneticPr fontId="26" type="noConversion"/>
  </si>
  <si>
    <t xml:space="preserve">  財務費用</t>
    <phoneticPr fontId="26" type="noConversion"/>
  </si>
  <si>
    <t xml:space="preserve">  其他業務外費用</t>
    <phoneticPr fontId="26" type="noConversion"/>
  </si>
  <si>
    <t xml:space="preserve">業務外賸餘（短絀─) </t>
    <phoneticPr fontId="26" type="noConversion"/>
  </si>
  <si>
    <t>本期賸餘（短絀─）</t>
    <phoneticPr fontId="26" type="noConversion"/>
  </si>
  <si>
    <t>新竹縣附屬</t>
    <phoneticPr fontId="4" type="noConversion"/>
  </si>
  <si>
    <t>單位決算</t>
    <phoneticPr fontId="4" type="noConversion"/>
  </si>
  <si>
    <t>特別收入基金基金來源</t>
    <phoneticPr fontId="4" type="noConversion"/>
  </si>
  <si>
    <t>、用途及餘絀綜計表</t>
    <phoneticPr fontId="4" type="noConversion"/>
  </si>
  <si>
    <t>中 華 民 國</t>
    <phoneticPr fontId="4" type="noConversion"/>
  </si>
  <si>
    <t>單位：新臺幣元</t>
  </si>
  <si>
    <t>基金別</t>
  </si>
  <si>
    <t>預算數</t>
    <phoneticPr fontId="4" type="noConversion"/>
  </si>
  <si>
    <t>決算核定數</t>
    <phoneticPr fontId="4" type="noConversion"/>
  </si>
  <si>
    <t>決算核定數與預算數比較</t>
    <phoneticPr fontId="4" type="noConversion"/>
  </si>
  <si>
    <t>期初基金餘額</t>
    <phoneticPr fontId="4" type="noConversion"/>
  </si>
  <si>
    <t>解繳公庫</t>
    <phoneticPr fontId="4" type="noConversion"/>
  </si>
  <si>
    <t>期末基金餘額</t>
    <phoneticPr fontId="4" type="noConversion"/>
  </si>
  <si>
    <t>基金來源</t>
  </si>
  <si>
    <t>基金用途</t>
  </si>
  <si>
    <t>賸餘
（短絀-）</t>
    <phoneticPr fontId="4" type="noConversion"/>
  </si>
  <si>
    <t>新竹縣政府社會處主管</t>
    <phoneticPr fontId="4" type="noConversion"/>
  </si>
  <si>
    <t xml:space="preserve">  新竹縣公益彩券盈餘分配基金</t>
    <phoneticPr fontId="4" type="noConversion"/>
  </si>
  <si>
    <t>新竹縣政府環境保護局主管</t>
    <phoneticPr fontId="4" type="noConversion"/>
  </si>
  <si>
    <t xml:space="preserve">  新竹縣環境污染防制基金</t>
    <phoneticPr fontId="4" type="noConversion"/>
  </si>
  <si>
    <t>新竹縣政府農業處主管</t>
    <phoneticPr fontId="4" type="noConversion"/>
  </si>
  <si>
    <t xml:space="preserve">  新竹縣政府農業發展基金</t>
    <phoneticPr fontId="4" type="noConversion"/>
  </si>
  <si>
    <t>新竹縣政府勞工處主管</t>
    <phoneticPr fontId="4" type="noConversion"/>
  </si>
  <si>
    <t xml:space="preserve">  新竹縣身心障礙者就業基金</t>
    <phoneticPr fontId="4" type="noConversion"/>
  </si>
  <si>
    <t>新竹縣政府教育處主管</t>
    <phoneticPr fontId="4" type="noConversion"/>
  </si>
  <si>
    <t xml:space="preserve">  新竹縣地方教育發展基金</t>
    <phoneticPr fontId="4" type="noConversion"/>
  </si>
  <si>
    <t>合      計</t>
    <phoneticPr fontId="4" type="noConversion"/>
  </si>
  <si>
    <t>111 年 度</t>
    <phoneticPr fontId="4" type="noConversion"/>
  </si>
  <si>
    <r>
      <t xml:space="preserve">                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111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</si>
  <si>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r>
      <t xml:space="preserve">                        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111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</si>
  <si>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t xml:space="preserve">                中 華 民 國 111 年 度</t>
    <phoneticPr fontId="10" type="noConversion"/>
  </si>
  <si>
    <t>111年度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</si>
</sst>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.00_);\-\ #,##0.00\ "/>
    <numFmt numFmtId="177" formatCode="#,##0_ "/>
    <numFmt numFmtId="178" formatCode="#,##0.00_);[Red]\(#,##0.00\)"/>
    <numFmt numFmtId="179" formatCode="#,##0_);[Red]\(#,##0\)"/>
    <numFmt numFmtId="180" formatCode="#,##0.00_ "/>
    <numFmt numFmtId="181" formatCode="0_);[Red]\(0\)"/>
    <numFmt numFmtId="182" formatCode="#,###"/>
  </numFmts>
  <fonts count="32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u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2"/>
      <name val="標楷體"/>
      <family val="4"/>
      <charset val="136"/>
    </font>
    <font>
      <sz val="2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6"/>
      <name val="雅真中楷"/>
      <family val="3"/>
      <charset val="136"/>
    </font>
    <font>
      <b/>
      <sz val="10"/>
      <name val="標楷體"/>
      <family val="4"/>
      <charset val="136"/>
    </font>
    <font>
      <sz val="12"/>
      <name val="細明體"/>
      <family val="3"/>
      <charset val="136"/>
    </font>
    <font>
      <u/>
      <sz val="22"/>
      <name val="Times New Roman"/>
      <family val="1"/>
    </font>
    <font>
      <sz val="24"/>
      <name val="Times New Roman"/>
      <family val="1"/>
    </font>
    <font>
      <sz val="10"/>
      <name val="標楷體"/>
      <family val="4"/>
      <charset val="136"/>
    </font>
    <font>
      <u/>
      <sz val="22"/>
      <name val="雅真中楷"/>
      <family val="3"/>
      <charset val="136"/>
    </font>
    <font>
      <sz val="9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24"/>
      <name val="標楷體"/>
      <family val="4"/>
      <charset val="136"/>
    </font>
    <font>
      <u/>
      <sz val="12"/>
      <name val="標楷體"/>
      <family val="4"/>
      <charset val="136"/>
    </font>
    <font>
      <u/>
      <sz val="12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9" fontId="1" fillId="0" borderId="0"/>
    <xf numFmtId="0" fontId="5" fillId="0" borderId="0"/>
    <xf numFmtId="0" fontId="5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176" fontId="1" fillId="0" borderId="0" xfId="1" applyNumberFormat="1" applyFill="1" applyAlignment="1">
      <alignment vertical="center"/>
    </xf>
    <xf numFmtId="39" fontId="1" fillId="0" borderId="0" xfId="1" applyFill="1" applyAlignment="1">
      <alignment horizontal="centerContinuous" vertical="center"/>
    </xf>
    <xf numFmtId="39" fontId="1" fillId="0" borderId="0" xfId="1" applyFill="1" applyAlignment="1">
      <alignment horizontal="centerContinuous"/>
    </xf>
    <xf numFmtId="39" fontId="1" fillId="0" borderId="0" xfId="1" applyFill="1" applyAlignment="1">
      <alignment vertical="center"/>
    </xf>
    <xf numFmtId="39" fontId="1" fillId="0" borderId="0" xfId="1" applyFill="1" applyBorder="1" applyAlignment="1">
      <alignment horizontal="centerContinuous" vertical="center"/>
    </xf>
    <xf numFmtId="39" fontId="1" fillId="0" borderId="0" xfId="1" applyFill="1" applyBorder="1"/>
    <xf numFmtId="39" fontId="1" fillId="0" borderId="0" xfId="1" applyFill="1" applyBorder="1" applyAlignment="1">
      <alignment vertical="center"/>
    </xf>
    <xf numFmtId="39" fontId="1" fillId="0" borderId="0" xfId="1" applyFill="1"/>
    <xf numFmtId="176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 applyProtection="1">
      <alignment horizontal="center" vertical="center"/>
    </xf>
    <xf numFmtId="176" fontId="1" fillId="0" borderId="0" xfId="1" applyNumberFormat="1" applyFill="1" applyBorder="1" applyAlignment="1">
      <alignment vertical="center"/>
    </xf>
    <xf numFmtId="176" fontId="5" fillId="0" borderId="7" xfId="1" applyNumberFormat="1" applyFont="1" applyFill="1" applyBorder="1" applyAlignment="1" applyProtection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distributed" vertical="center"/>
    </xf>
    <xf numFmtId="176" fontId="10" fillId="0" borderId="14" xfId="1" applyNumberFormat="1" applyFont="1" applyFill="1" applyBorder="1" applyAlignment="1" applyProtection="1">
      <alignment horizontal="center" vertical="center"/>
    </xf>
    <xf numFmtId="177" fontId="12" fillId="0" borderId="6" xfId="1" applyNumberFormat="1" applyFont="1" applyFill="1" applyBorder="1" applyAlignment="1" applyProtection="1">
      <alignment vertical="center" shrinkToFit="1"/>
    </xf>
    <xf numFmtId="176" fontId="12" fillId="0" borderId="7" xfId="1" applyNumberFormat="1" applyFont="1" applyFill="1" applyBorder="1" applyAlignment="1" applyProtection="1">
      <alignment vertical="center" shrinkToFit="1"/>
    </xf>
    <xf numFmtId="39" fontId="13" fillId="0" borderId="7" xfId="1" quotePrefix="1" applyFont="1" applyFill="1" applyBorder="1" applyAlignment="1" applyProtection="1">
      <alignment vertical="center"/>
      <protection locked="0"/>
    </xf>
    <xf numFmtId="177" fontId="12" fillId="0" borderId="7" xfId="1" applyNumberFormat="1" applyFont="1" applyFill="1" applyBorder="1" applyAlignment="1" applyProtection="1">
      <alignment vertical="center" shrinkToFit="1"/>
    </xf>
    <xf numFmtId="176" fontId="12" fillId="0" borderId="15" xfId="1" applyNumberFormat="1" applyFont="1" applyFill="1" applyBorder="1" applyAlignment="1" applyProtection="1">
      <alignment vertical="center" shrinkToFit="1"/>
    </xf>
    <xf numFmtId="177" fontId="12" fillId="0" borderId="13" xfId="2" applyNumberFormat="1" applyFont="1" applyFill="1" applyBorder="1" applyAlignment="1">
      <alignment vertical="center" shrinkToFit="1"/>
    </xf>
    <xf numFmtId="176" fontId="12" fillId="0" borderId="8" xfId="1" applyNumberFormat="1" applyFont="1" applyFill="1" applyBorder="1" applyAlignment="1" applyProtection="1">
      <alignment vertical="center" shrinkToFit="1"/>
    </xf>
    <xf numFmtId="39" fontId="14" fillId="0" borderId="8" xfId="1" applyFont="1" applyFill="1" applyBorder="1" applyAlignment="1" applyProtection="1">
      <alignment vertical="center"/>
      <protection locked="0"/>
    </xf>
    <xf numFmtId="177" fontId="12" fillId="0" borderId="8" xfId="1" applyNumberFormat="1" applyFont="1" applyFill="1" applyBorder="1" applyAlignment="1" applyProtection="1">
      <alignment vertical="center" shrinkToFit="1"/>
    </xf>
    <xf numFmtId="176" fontId="12" fillId="0" borderId="14" xfId="1" applyNumberFormat="1" applyFont="1" applyFill="1" applyBorder="1" applyAlignment="1" applyProtection="1">
      <alignment vertical="center" shrinkToFit="1"/>
    </xf>
    <xf numFmtId="177" fontId="12" fillId="0" borderId="13" xfId="1" applyNumberFormat="1" applyFont="1" applyFill="1" applyBorder="1" applyAlignment="1" applyProtection="1">
      <alignment vertical="center" shrinkToFit="1"/>
    </xf>
    <xf numFmtId="39" fontId="13" fillId="0" borderId="8" xfId="1" applyFont="1" applyFill="1" applyBorder="1" applyAlignment="1" applyProtection="1">
      <alignment vertical="center"/>
      <protection locked="0"/>
    </xf>
    <xf numFmtId="178" fontId="5" fillId="0" borderId="0" xfId="1" applyNumberFormat="1" applyFont="1" applyFill="1" applyAlignment="1">
      <alignment vertical="center" shrinkToFit="1"/>
    </xf>
    <xf numFmtId="179" fontId="1" fillId="0" borderId="0" xfId="1" applyNumberFormat="1" applyFill="1" applyAlignment="1">
      <alignment vertical="center"/>
    </xf>
    <xf numFmtId="39" fontId="13" fillId="0" borderId="8" xfId="1" quotePrefix="1" applyFont="1" applyFill="1" applyBorder="1" applyAlignment="1" applyProtection="1">
      <alignment vertical="center"/>
      <protection locked="0"/>
    </xf>
    <xf numFmtId="177" fontId="12" fillId="0" borderId="16" xfId="2" applyNumberFormat="1" applyFont="1" applyFill="1" applyBorder="1" applyAlignment="1">
      <alignment vertical="center" shrinkToFit="1"/>
    </xf>
    <xf numFmtId="176" fontId="12" fillId="0" borderId="17" xfId="1" applyNumberFormat="1" applyFont="1" applyFill="1" applyBorder="1" applyAlignment="1" applyProtection="1">
      <alignment vertical="center" shrinkToFit="1"/>
    </xf>
    <xf numFmtId="39" fontId="13" fillId="0" borderId="17" xfId="1" quotePrefix="1" applyFont="1" applyFill="1" applyBorder="1" applyAlignment="1" applyProtection="1">
      <alignment vertical="center"/>
      <protection locked="0"/>
    </xf>
    <xf numFmtId="177" fontId="12" fillId="0" borderId="17" xfId="1" applyNumberFormat="1" applyFont="1" applyFill="1" applyBorder="1" applyAlignment="1" applyProtection="1">
      <alignment vertical="center" shrinkToFit="1"/>
    </xf>
    <xf numFmtId="176" fontId="12" fillId="0" borderId="18" xfId="1" applyNumberFormat="1" applyFont="1" applyFill="1" applyBorder="1" applyAlignment="1" applyProtection="1">
      <alignment vertical="center" shrinkToFit="1"/>
    </xf>
    <xf numFmtId="176" fontId="17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 applyProtection="1">
      <alignment horizontal="left" vertical="center"/>
    </xf>
    <xf numFmtId="176" fontId="11" fillId="0" borderId="0" xfId="1" applyNumberFormat="1" applyFont="1" applyFill="1" applyBorder="1" applyAlignment="1" applyProtection="1">
      <alignment vertical="center"/>
    </xf>
    <xf numFmtId="0" fontId="10" fillId="0" borderId="0" xfId="2" applyFont="1" applyFill="1" applyAlignment="1">
      <alignment vertical="center"/>
    </xf>
    <xf numFmtId="39" fontId="19" fillId="0" borderId="0" xfId="1" applyFont="1" applyFill="1" applyAlignment="1">
      <alignment horizontal="left" vertical="center"/>
    </xf>
    <xf numFmtId="176" fontId="10" fillId="0" borderId="0" xfId="1" applyNumberFormat="1" applyFont="1" applyFill="1" applyAlignment="1">
      <alignment vertical="center"/>
    </xf>
    <xf numFmtId="39" fontId="10" fillId="0" borderId="0" xfId="1" applyFont="1" applyFill="1" applyAlignment="1">
      <alignment horizontal="centerContinuous" vertical="center"/>
    </xf>
    <xf numFmtId="39" fontId="10" fillId="0" borderId="0" xfId="1" applyFont="1" applyFill="1" applyAlignment="1">
      <alignment horizontal="centerContinuous"/>
    </xf>
    <xf numFmtId="39" fontId="10" fillId="0" borderId="0" xfId="1" applyFont="1" applyFill="1" applyAlignment="1">
      <alignment vertical="center"/>
    </xf>
    <xf numFmtId="39" fontId="10" fillId="0" borderId="0" xfId="1" applyFont="1" applyFill="1" applyBorder="1" applyAlignment="1">
      <alignment horizontal="centerContinuous" vertical="center"/>
    </xf>
    <xf numFmtId="39" fontId="10" fillId="0" borderId="0" xfId="1" applyFont="1" applyFill="1" applyBorder="1"/>
    <xf numFmtId="39" fontId="10" fillId="0" borderId="0" xfId="1" applyFont="1" applyFill="1" applyBorder="1" applyAlignment="1">
      <alignment vertical="center"/>
    </xf>
    <xf numFmtId="39" fontId="10" fillId="0" borderId="0" xfId="1" applyFont="1" applyFill="1"/>
    <xf numFmtId="176" fontId="10" fillId="0" borderId="0" xfId="1" applyNumberFormat="1" applyFont="1" applyFill="1" applyBorder="1" applyAlignment="1">
      <alignment vertical="center"/>
    </xf>
    <xf numFmtId="49" fontId="5" fillId="0" borderId="9" xfId="1" applyNumberFormat="1" applyFont="1" applyFill="1" applyBorder="1" applyAlignment="1">
      <alignment horizontal="distributed" vertical="center" wrapText="1"/>
    </xf>
    <xf numFmtId="49" fontId="10" fillId="0" borderId="9" xfId="1" applyNumberFormat="1" applyFont="1" applyFill="1" applyBorder="1" applyAlignment="1">
      <alignment horizontal="distributed" vertical="center" wrapText="1"/>
    </xf>
    <xf numFmtId="49" fontId="10" fillId="0" borderId="22" xfId="1" applyNumberFormat="1" applyFont="1" applyFill="1" applyBorder="1" applyAlignment="1">
      <alignment horizontal="distributed" vertical="center" wrapText="1"/>
    </xf>
    <xf numFmtId="49" fontId="20" fillId="0" borderId="23" xfId="1" applyNumberFormat="1" applyFont="1" applyFill="1" applyBorder="1" applyAlignment="1">
      <alignment horizontal="distributed" vertical="center" wrapText="1"/>
    </xf>
    <xf numFmtId="49" fontId="12" fillId="0" borderId="22" xfId="1" applyNumberFormat="1" applyFont="1" applyFill="1" applyBorder="1" applyAlignment="1">
      <alignment horizontal="distributed" vertical="center" wrapText="1"/>
    </xf>
    <xf numFmtId="39" fontId="13" fillId="0" borderId="6" xfId="1" quotePrefix="1" applyFont="1" applyFill="1" applyBorder="1" applyAlignment="1" applyProtection="1">
      <alignment vertical="center"/>
      <protection locked="0"/>
    </xf>
    <xf numFmtId="176" fontId="22" fillId="0" borderId="24" xfId="1" applyNumberFormat="1" applyFont="1" applyFill="1" applyBorder="1" applyAlignment="1" applyProtection="1">
      <alignment vertical="center" shrinkToFit="1"/>
    </xf>
    <xf numFmtId="176" fontId="22" fillId="0" borderId="15" xfId="1" applyNumberFormat="1" applyFont="1" applyFill="1" applyBorder="1" applyAlignment="1" applyProtection="1">
      <alignment horizontal="center" vertical="center" shrinkToFit="1"/>
    </xf>
    <xf numFmtId="39" fontId="14" fillId="0" borderId="13" xfId="1" applyFont="1" applyFill="1" applyBorder="1" applyAlignment="1" applyProtection="1">
      <alignment vertical="center"/>
      <protection locked="0"/>
    </xf>
    <xf numFmtId="176" fontId="22" fillId="0" borderId="25" xfId="1" applyNumberFormat="1" applyFont="1" applyFill="1" applyBorder="1" applyAlignment="1" applyProtection="1">
      <alignment vertical="center" shrinkToFit="1"/>
    </xf>
    <xf numFmtId="176" fontId="22" fillId="0" borderId="14" xfId="1" applyNumberFormat="1" applyFont="1" applyFill="1" applyBorder="1" applyAlignment="1" applyProtection="1">
      <alignment horizontal="center" vertical="center" shrinkToFit="1"/>
    </xf>
    <xf numFmtId="39" fontId="13" fillId="0" borderId="13" xfId="1" applyFont="1" applyFill="1" applyBorder="1" applyAlignment="1" applyProtection="1">
      <alignment vertical="center"/>
      <protection locked="0"/>
    </xf>
    <xf numFmtId="39" fontId="13" fillId="0" borderId="16" xfId="1" quotePrefix="1" applyFont="1" applyFill="1" applyBorder="1" applyAlignment="1" applyProtection="1">
      <alignment vertical="center"/>
      <protection locked="0"/>
    </xf>
    <xf numFmtId="176" fontId="22" fillId="0" borderId="26" xfId="1" applyNumberFormat="1" applyFont="1" applyFill="1" applyBorder="1" applyAlignment="1" applyProtection="1">
      <alignment vertical="center" shrinkToFit="1"/>
    </xf>
    <xf numFmtId="176" fontId="22" fillId="0" borderId="18" xfId="1" applyNumberFormat="1" applyFont="1" applyFill="1" applyBorder="1" applyAlignment="1" applyProtection="1">
      <alignment horizontal="center" vertical="center" shrinkToFit="1"/>
    </xf>
    <xf numFmtId="176" fontId="22" fillId="0" borderId="0" xfId="1" applyNumberFormat="1" applyFont="1" applyFill="1" applyBorder="1" applyAlignment="1" applyProtection="1">
      <alignment vertical="center" shrinkToFit="1"/>
    </xf>
    <xf numFmtId="176" fontId="22" fillId="0" borderId="0" xfId="1" applyNumberFormat="1" applyFont="1" applyFill="1" applyBorder="1" applyAlignment="1" applyProtection="1">
      <alignment horizontal="center" vertical="center" shrinkToFit="1"/>
    </xf>
    <xf numFmtId="39" fontId="13" fillId="0" borderId="0" xfId="1" quotePrefix="1" applyFont="1" applyFill="1" applyBorder="1" applyAlignment="1" applyProtection="1">
      <alignment vertical="center"/>
      <protection locked="0"/>
    </xf>
    <xf numFmtId="177" fontId="12" fillId="0" borderId="0" xfId="1" applyNumberFormat="1" applyFont="1" applyFill="1" applyBorder="1" applyAlignment="1" applyProtection="1">
      <alignment vertical="center" shrinkToFit="1"/>
    </xf>
    <xf numFmtId="176" fontId="12" fillId="0" borderId="0" xfId="1" applyNumberFormat="1" applyFont="1" applyFill="1" applyBorder="1" applyAlignment="1" applyProtection="1">
      <alignment vertical="center" shrinkToFit="1"/>
    </xf>
    <xf numFmtId="176" fontId="5" fillId="0" borderId="0" xfId="1" applyNumberFormat="1" applyFont="1" applyFill="1" applyBorder="1" applyAlignment="1" applyProtection="1">
      <alignment horizontal="left" vertical="center"/>
    </xf>
    <xf numFmtId="178" fontId="10" fillId="0" borderId="0" xfId="1" applyNumberFormat="1" applyFont="1" applyFill="1" applyBorder="1" applyAlignment="1">
      <alignment vertical="center" shrinkToFit="1"/>
    </xf>
    <xf numFmtId="178" fontId="10" fillId="0" borderId="0" xfId="1" applyNumberFormat="1" applyFont="1" applyFill="1" applyAlignment="1">
      <alignment vertical="center" shrinkToFit="1"/>
    </xf>
    <xf numFmtId="176" fontId="5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 applyProtection="1">
      <alignment vertical="center"/>
      <protection locked="0"/>
    </xf>
    <xf numFmtId="39" fontId="24" fillId="0" borderId="0" xfId="1" applyFont="1" applyFill="1" applyAlignment="1" applyProtection="1">
      <alignment vertical="center"/>
      <protection locked="0"/>
    </xf>
    <xf numFmtId="0" fontId="5" fillId="0" borderId="0" xfId="2" applyFill="1" applyAlignment="1">
      <alignment horizontal="right" vertical="center"/>
    </xf>
    <xf numFmtId="39" fontId="24" fillId="0" borderId="0" xfId="1" applyFont="1" applyFill="1" applyAlignment="1" applyProtection="1">
      <alignment horizontal="centerContinuous" vertical="center"/>
      <protection locked="0"/>
    </xf>
    <xf numFmtId="0" fontId="9" fillId="0" borderId="1" xfId="2" applyFont="1" applyFill="1" applyBorder="1" applyAlignment="1">
      <alignment vertical="center"/>
    </xf>
    <xf numFmtId="39" fontId="5" fillId="0" borderId="0" xfId="1" applyFont="1" applyFill="1" applyBorder="1" applyAlignment="1" applyProtection="1">
      <alignment horizontal="right"/>
      <protection locked="0"/>
    </xf>
    <xf numFmtId="39" fontId="25" fillId="0" borderId="0" xfId="1" applyFont="1" applyFill="1" applyAlignment="1" applyProtection="1">
      <alignment horizontal="centerContinuous" vertical="center"/>
      <protection locked="0"/>
    </xf>
    <xf numFmtId="39" fontId="25" fillId="0" borderId="0" xfId="1" applyFont="1" applyFill="1" applyAlignment="1" applyProtection="1">
      <alignment vertical="center"/>
      <protection locked="0"/>
    </xf>
    <xf numFmtId="176" fontId="5" fillId="0" borderId="9" xfId="1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22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13" xfId="3" applyFont="1" applyFill="1" applyBorder="1" applyAlignment="1" applyProtection="1">
      <alignment vertical="center" shrinkToFit="1"/>
      <protection hidden="1"/>
    </xf>
    <xf numFmtId="177" fontId="14" fillId="0" borderId="8" xfId="1" applyNumberFormat="1" applyFont="1" applyFill="1" applyBorder="1" applyAlignment="1" applyProtection="1">
      <alignment vertical="center" shrinkToFit="1"/>
      <protection locked="0"/>
    </xf>
    <xf numFmtId="180" fontId="14" fillId="0" borderId="8" xfId="1" applyNumberFormat="1" applyFont="1" applyFill="1" applyBorder="1" applyAlignment="1" applyProtection="1">
      <alignment vertical="center" shrinkToFit="1"/>
      <protection locked="0"/>
    </xf>
    <xf numFmtId="180" fontId="14" fillId="0" borderId="14" xfId="1" applyNumberFormat="1" applyFont="1" applyFill="1" applyBorder="1" applyAlignment="1" applyProtection="1">
      <alignment vertical="center" shrinkToFit="1"/>
      <protection locked="0"/>
    </xf>
    <xf numFmtId="0" fontId="5" fillId="0" borderId="13" xfId="3" quotePrefix="1" applyFont="1" applyFill="1" applyBorder="1" applyAlignment="1" applyProtection="1">
      <alignment vertical="center" shrinkToFit="1"/>
      <protection hidden="1"/>
    </xf>
    <xf numFmtId="0" fontId="5" fillId="0" borderId="13" xfId="3" quotePrefix="1" applyFont="1" applyFill="1" applyBorder="1" applyAlignment="1" applyProtection="1">
      <alignment vertical="center"/>
      <protection hidden="1"/>
    </xf>
    <xf numFmtId="176" fontId="11" fillId="0" borderId="0" xfId="1" applyNumberFormat="1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 shrinkToFit="1"/>
      <protection hidden="1"/>
    </xf>
    <xf numFmtId="177" fontId="14" fillId="0" borderId="17" xfId="1" applyNumberFormat="1" applyFont="1" applyFill="1" applyBorder="1" applyAlignment="1" applyProtection="1">
      <alignment vertical="center" shrinkToFit="1"/>
      <protection locked="0"/>
    </xf>
    <xf numFmtId="180" fontId="14" fillId="0" borderId="17" xfId="1" applyNumberFormat="1" applyFont="1" applyFill="1" applyBorder="1" applyAlignment="1" applyProtection="1">
      <alignment vertical="center" shrinkToFit="1"/>
      <protection locked="0"/>
    </xf>
    <xf numFmtId="180" fontId="14" fillId="0" borderId="18" xfId="1" applyNumberFormat="1" applyFont="1" applyFill="1" applyBorder="1" applyAlignment="1" applyProtection="1">
      <alignment vertical="center"/>
      <protection locked="0"/>
    </xf>
    <xf numFmtId="176" fontId="27" fillId="0" borderId="0" xfId="1" applyNumberFormat="1" applyFont="1" applyFill="1" applyBorder="1" applyAlignment="1" applyProtection="1">
      <alignment horizontal="left" vertical="center"/>
      <protection locked="0"/>
    </xf>
    <xf numFmtId="176" fontId="27" fillId="0" borderId="0" xfId="1" applyNumberFormat="1" applyFont="1" applyFill="1" applyBorder="1" applyAlignment="1" applyProtection="1">
      <alignment vertical="center"/>
      <protection locked="0"/>
    </xf>
    <xf numFmtId="176" fontId="20" fillId="0" borderId="0" xfId="1" applyNumberFormat="1" applyFont="1" applyFill="1" applyBorder="1" applyAlignment="1" applyProtection="1">
      <alignment horizontal="left" vertical="center"/>
      <protection locked="0"/>
    </xf>
    <xf numFmtId="176" fontId="20" fillId="0" borderId="0" xfId="1" applyNumberFormat="1" applyFont="1" applyFill="1" applyBorder="1" applyAlignment="1" applyProtection="1">
      <alignment vertical="center"/>
      <protection locked="0"/>
    </xf>
    <xf numFmtId="176" fontId="20" fillId="0" borderId="0" xfId="1" applyNumberFormat="1" applyFont="1" applyFill="1" applyAlignment="1" applyProtection="1">
      <alignment vertical="center"/>
      <protection locked="0"/>
    </xf>
    <xf numFmtId="176" fontId="28" fillId="0" borderId="0" xfId="1" applyNumberFormat="1" applyFont="1" applyFill="1" applyAlignment="1" applyProtection="1">
      <alignment horizontal="right" vertical="center"/>
      <protection locked="0"/>
    </xf>
    <xf numFmtId="49" fontId="2" fillId="0" borderId="0" xfId="2" applyNumberFormat="1" applyFont="1" applyFill="1" applyAlignment="1">
      <alignment horizontal="right" vertical="center"/>
    </xf>
    <xf numFmtId="49" fontId="5" fillId="0" borderId="0" xfId="2" applyNumberFormat="1" applyAlignment="1">
      <alignment horizontal="right" vertical="center"/>
    </xf>
    <xf numFmtId="49" fontId="2" fillId="0" borderId="0" xfId="2" applyNumberFormat="1" applyFont="1" applyAlignment="1">
      <alignment horizontal="right" vertical="center"/>
    </xf>
    <xf numFmtId="0" fontId="29" fillId="2" borderId="0" xfId="2" applyFont="1" applyFill="1" applyAlignment="1">
      <alignment vertical="center"/>
    </xf>
    <xf numFmtId="49" fontId="2" fillId="0" borderId="0" xfId="2" applyNumberFormat="1" applyFont="1" applyAlignment="1">
      <alignment vertical="center"/>
    </xf>
    <xf numFmtId="181" fontId="6" fillId="0" borderId="0" xfId="1" applyNumberFormat="1" applyFont="1" applyFill="1" applyAlignment="1" applyProtection="1">
      <alignment horizontal="center" vertical="center"/>
      <protection locked="0"/>
    </xf>
    <xf numFmtId="176" fontId="30" fillId="0" borderId="0" xfId="1" applyNumberFormat="1" applyFont="1" applyFill="1" applyAlignment="1" applyProtection="1">
      <alignment vertical="center"/>
      <protection locked="0"/>
    </xf>
    <xf numFmtId="176" fontId="24" fillId="0" borderId="0" xfId="1" applyNumberFormat="1" applyFont="1" applyFill="1" applyAlignment="1" applyProtection="1">
      <alignment vertical="center"/>
      <protection locked="0"/>
    </xf>
    <xf numFmtId="39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Alignment="1">
      <alignment horizontal="center" vertical="center"/>
    </xf>
    <xf numFmtId="181" fontId="7" fillId="0" borderId="0" xfId="2" applyNumberFormat="1" applyFont="1" applyFill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2" applyNumberFormat="1" applyFont="1" applyFill="1" applyAlignment="1">
      <alignment horizontal="right" vertical="center"/>
    </xf>
    <xf numFmtId="49" fontId="7" fillId="0" borderId="0" xfId="2" applyNumberFormat="1" applyFont="1" applyFill="1" applyAlignment="1">
      <alignment vertical="center"/>
    </xf>
    <xf numFmtId="181" fontId="2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39" fontId="9" fillId="0" borderId="0" xfId="1" applyFont="1" applyFill="1" applyBorder="1" applyAlignment="1" applyProtection="1">
      <alignment horizontal="left" vertical="center"/>
      <protection locked="0"/>
    </xf>
    <xf numFmtId="39" fontId="5" fillId="0" borderId="0" xfId="1" applyFont="1" applyFill="1" applyAlignment="1" applyProtection="1">
      <alignment horizontal="centerContinuous" vertical="center"/>
      <protection locked="0"/>
    </xf>
    <xf numFmtId="181" fontId="5" fillId="0" borderId="0" xfId="1" applyNumberFormat="1" applyFont="1" applyFill="1" applyAlignment="1" applyProtection="1">
      <alignment horizontal="centerContinuous" vertical="center"/>
      <protection locked="0"/>
    </xf>
    <xf numFmtId="49" fontId="5" fillId="0" borderId="0" xfId="1" applyNumberFormat="1" applyFont="1" applyFill="1" applyAlignment="1" applyProtection="1">
      <alignment horizontal="right" vertical="center"/>
      <protection locked="0"/>
    </xf>
    <xf numFmtId="49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1" xfId="1" applyNumberFormat="1" applyFont="1" applyFill="1" applyBorder="1" applyAlignment="1" applyProtection="1">
      <alignment horizontal="right" vertical="center"/>
      <protection locked="0"/>
    </xf>
    <xf numFmtId="0" fontId="5" fillId="2" borderId="1" xfId="2" applyFill="1" applyBorder="1" applyAlignment="1"/>
    <xf numFmtId="49" fontId="9" fillId="0" borderId="1" xfId="1" applyNumberFormat="1" applyFont="1" applyFill="1" applyBorder="1" applyAlignment="1" applyProtection="1">
      <alignment vertical="center"/>
      <protection locked="0"/>
    </xf>
    <xf numFmtId="49" fontId="5" fillId="0" borderId="3" xfId="1" applyNumberFormat="1" applyFont="1" applyFill="1" applyBorder="1" applyAlignment="1" applyProtection="1">
      <alignment horizontal="distributed"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49" fontId="5" fillId="0" borderId="7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7" xfId="2" applyNumberFormat="1" applyFont="1" applyFill="1" applyBorder="1" applyAlignment="1">
      <alignment horizontal="distributed" vertical="center" shrinkToFit="1"/>
    </xf>
    <xf numFmtId="178" fontId="5" fillId="0" borderId="7" xfId="2" applyNumberFormat="1" applyFont="1" applyFill="1" applyBorder="1" applyAlignment="1">
      <alignment horizontal="distributed" vertical="center" shrinkToFit="1"/>
    </xf>
    <xf numFmtId="49" fontId="5" fillId="2" borderId="9" xfId="1" applyNumberFormat="1" applyFont="1" applyFill="1" applyBorder="1" applyAlignment="1" applyProtection="1">
      <alignment horizontal="distributed" vertical="center" shrinkToFit="1"/>
      <protection locked="0"/>
    </xf>
    <xf numFmtId="49" fontId="5" fillId="2" borderId="9" xfId="2" applyNumberFormat="1" applyFont="1" applyFill="1" applyBorder="1" applyAlignment="1">
      <alignment horizontal="distributed" vertical="center" shrinkToFit="1"/>
    </xf>
    <xf numFmtId="49" fontId="5" fillId="0" borderId="9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9" xfId="2" applyNumberFormat="1" applyFont="1" applyFill="1" applyBorder="1" applyAlignment="1">
      <alignment horizontal="distributed" vertical="center" shrinkToFit="1"/>
    </xf>
    <xf numFmtId="49" fontId="5" fillId="0" borderId="15" xfId="2" applyNumberFormat="1" applyFont="1" applyFill="1" applyBorder="1" applyAlignment="1">
      <alignment horizontal="distributed" vertical="center" shrinkToFit="1"/>
    </xf>
    <xf numFmtId="49" fontId="5" fillId="0" borderId="7" xfId="1" applyNumberFormat="1" applyFont="1" applyFill="1" applyBorder="1" applyAlignment="1" applyProtection="1">
      <alignment horizontal="distributed" vertical="center"/>
      <protection locked="0"/>
    </xf>
    <xf numFmtId="49" fontId="5" fillId="0" borderId="24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6" xfId="3" applyFont="1" applyFill="1" applyBorder="1" applyAlignment="1" applyProtection="1">
      <alignment vertical="center"/>
      <protection hidden="1"/>
    </xf>
    <xf numFmtId="177" fontId="14" fillId="0" borderId="7" xfId="1" applyNumberFormat="1" applyFont="1" applyFill="1" applyBorder="1" applyAlignment="1" applyProtection="1">
      <alignment vertical="center" shrinkToFit="1"/>
      <protection locked="0"/>
    </xf>
    <xf numFmtId="180" fontId="14" fillId="0" borderId="7" xfId="1" applyNumberFormat="1" applyFont="1" applyFill="1" applyBorder="1" applyAlignment="1" applyProtection="1">
      <alignment vertical="center" shrinkToFit="1"/>
      <protection locked="0"/>
    </xf>
    <xf numFmtId="176" fontId="14" fillId="2" borderId="7" xfId="1" applyNumberFormat="1" applyFont="1" applyFill="1" applyBorder="1" applyAlignment="1" applyProtection="1">
      <alignment vertical="center" shrinkToFit="1"/>
      <protection locked="0"/>
    </xf>
    <xf numFmtId="2" fontId="14" fillId="2" borderId="8" xfId="1" applyNumberFormat="1" applyFont="1" applyFill="1" applyBorder="1" applyAlignment="1" applyProtection="1">
      <alignment vertical="center" shrinkToFit="1"/>
      <protection locked="0"/>
    </xf>
    <xf numFmtId="181" fontId="14" fillId="2" borderId="8" xfId="1" applyNumberFormat="1" applyFont="1" applyFill="1" applyBorder="1" applyAlignment="1" applyProtection="1">
      <alignment vertical="center" shrinkToFit="1"/>
      <protection locked="0"/>
    </xf>
    <xf numFmtId="179" fontId="14" fillId="0" borderId="7" xfId="1" applyNumberFormat="1" applyFont="1" applyFill="1" applyBorder="1" applyAlignment="1" applyProtection="1">
      <alignment vertical="center" shrinkToFit="1"/>
      <protection locked="0"/>
    </xf>
    <xf numFmtId="176" fontId="14" fillId="0" borderId="7" xfId="1" applyNumberFormat="1" applyFont="1" applyFill="1" applyBorder="1" applyAlignment="1" applyProtection="1">
      <alignment vertical="center" shrinkToFit="1"/>
      <protection locked="0"/>
    </xf>
    <xf numFmtId="2" fontId="14" fillId="0" borderId="15" xfId="1" applyNumberFormat="1" applyFont="1" applyFill="1" applyBorder="1" applyAlignment="1" applyProtection="1">
      <alignment vertical="center" shrinkToFit="1"/>
      <protection locked="0"/>
    </xf>
    <xf numFmtId="176" fontId="14" fillId="0" borderId="7" xfId="1" applyNumberFormat="1" applyFont="1" applyFill="1" applyBorder="1" applyAlignment="1" applyProtection="1">
      <alignment vertical="center"/>
      <protection locked="0"/>
    </xf>
    <xf numFmtId="180" fontId="14" fillId="0" borderId="15" xfId="1" applyNumberFormat="1" applyFont="1" applyFill="1" applyBorder="1" applyAlignment="1" applyProtection="1">
      <alignment vertical="center" shrinkToFit="1"/>
      <protection locked="0"/>
    </xf>
    <xf numFmtId="177" fontId="14" fillId="0" borderId="24" xfId="1" applyNumberFormat="1" applyFont="1" applyFill="1" applyBorder="1" applyAlignment="1" applyProtection="1">
      <alignment vertical="center" shrinkToFit="1"/>
      <protection locked="0"/>
    </xf>
    <xf numFmtId="0" fontId="5" fillId="0" borderId="13" xfId="3" applyFont="1" applyFill="1" applyBorder="1" applyAlignment="1" applyProtection="1">
      <alignment vertical="center"/>
      <protection hidden="1"/>
    </xf>
    <xf numFmtId="176" fontId="14" fillId="2" borderId="8" xfId="1" applyNumberFormat="1" applyFont="1" applyFill="1" applyBorder="1" applyAlignment="1" applyProtection="1">
      <alignment vertical="center" shrinkToFit="1"/>
      <protection locked="0"/>
    </xf>
    <xf numFmtId="179" fontId="14" fillId="0" borderId="8" xfId="1" applyNumberFormat="1" applyFont="1" applyFill="1" applyBorder="1" applyAlignment="1" applyProtection="1">
      <alignment vertical="center" shrinkToFit="1"/>
      <protection locked="0"/>
    </xf>
    <xf numFmtId="176" fontId="14" fillId="0" borderId="8" xfId="1" applyNumberFormat="1" applyFont="1" applyFill="1" applyBorder="1" applyAlignment="1" applyProtection="1">
      <alignment vertical="center" shrinkToFit="1"/>
      <protection locked="0"/>
    </xf>
    <xf numFmtId="2" fontId="14" fillId="0" borderId="14" xfId="1" applyNumberFormat="1" applyFont="1" applyFill="1" applyBorder="1" applyAlignment="1" applyProtection="1">
      <alignment vertical="center" shrinkToFit="1"/>
      <protection locked="0"/>
    </xf>
    <xf numFmtId="176" fontId="14" fillId="0" borderId="8" xfId="1" applyNumberFormat="1" applyFont="1" applyFill="1" applyBorder="1" applyAlignment="1" applyProtection="1">
      <alignment vertical="center"/>
      <protection locked="0"/>
    </xf>
    <xf numFmtId="177" fontId="14" fillId="0" borderId="25" xfId="1" applyNumberFormat="1" applyFont="1" applyFill="1" applyBorder="1" applyAlignment="1" applyProtection="1">
      <alignment vertical="center" shrinkToFit="1"/>
      <protection locked="0"/>
    </xf>
    <xf numFmtId="0" fontId="5" fillId="0" borderId="16" xfId="3" applyFont="1" applyFill="1" applyBorder="1" applyAlignment="1" applyProtection="1">
      <alignment vertical="center"/>
      <protection hidden="1"/>
    </xf>
    <xf numFmtId="180" fontId="14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14" fillId="2" borderId="17" xfId="1" applyNumberFormat="1" applyFont="1" applyFill="1" applyBorder="1" applyAlignment="1" applyProtection="1">
      <alignment vertical="center" shrinkToFit="1"/>
      <protection locked="0"/>
    </xf>
    <xf numFmtId="2" fontId="14" fillId="2" borderId="17" xfId="1" applyNumberFormat="1" applyFont="1" applyFill="1" applyBorder="1" applyAlignment="1" applyProtection="1">
      <alignment vertical="center" shrinkToFit="1"/>
      <protection locked="0"/>
    </xf>
    <xf numFmtId="181" fontId="14" fillId="2" borderId="17" xfId="1" applyNumberFormat="1" applyFont="1" applyFill="1" applyBorder="1" applyAlignment="1" applyProtection="1">
      <alignment vertical="center" shrinkToFit="1"/>
      <protection locked="0"/>
    </xf>
    <xf numFmtId="176" fontId="14" fillId="0" borderId="17" xfId="1" applyNumberFormat="1" applyFont="1" applyFill="1" applyBorder="1" applyAlignment="1" applyProtection="1">
      <alignment vertical="center" shrinkToFit="1"/>
      <protection locked="0"/>
    </xf>
    <xf numFmtId="2" fontId="14" fillId="0" borderId="18" xfId="1" applyNumberFormat="1" applyFont="1" applyFill="1" applyBorder="1" applyAlignment="1" applyProtection="1">
      <alignment vertical="center" shrinkToFit="1"/>
      <protection locked="0"/>
    </xf>
    <xf numFmtId="176" fontId="14" fillId="0" borderId="17" xfId="1" applyNumberFormat="1" applyFont="1" applyFill="1" applyBorder="1" applyAlignment="1" applyProtection="1">
      <alignment vertical="center"/>
      <protection locked="0"/>
    </xf>
    <xf numFmtId="180" fontId="14" fillId="0" borderId="18" xfId="1" applyNumberFormat="1" applyFont="1" applyFill="1" applyBorder="1" applyAlignment="1" applyProtection="1">
      <alignment vertical="center" shrinkToFit="1"/>
      <protection locked="0"/>
    </xf>
    <xf numFmtId="177" fontId="14" fillId="0" borderId="26" xfId="1" applyNumberFormat="1" applyFont="1" applyFill="1" applyBorder="1" applyAlignment="1" applyProtection="1">
      <alignment vertical="center" shrinkToFit="1"/>
      <protection locked="0"/>
    </xf>
    <xf numFmtId="181" fontId="5" fillId="0" borderId="0" xfId="1" applyNumberFormat="1" applyFont="1" applyFill="1" applyAlignment="1" applyProtection="1">
      <alignment vertical="center"/>
      <protection locked="0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6" fontId="24" fillId="0" borderId="0" xfId="1" applyNumberFormat="1" applyFont="1" applyFill="1" applyBorder="1" applyAlignment="1" applyProtection="1">
      <alignment vertical="center"/>
      <protection locked="0"/>
    </xf>
    <xf numFmtId="181" fontId="24" fillId="0" borderId="0" xfId="1" applyNumberFormat="1" applyFont="1" applyFill="1" applyBorder="1" applyAlignment="1" applyProtection="1">
      <alignment vertical="center"/>
      <protection locked="0"/>
    </xf>
    <xf numFmtId="178" fontId="24" fillId="0" borderId="0" xfId="1" applyNumberFormat="1" applyFont="1" applyFill="1" applyAlignment="1" applyProtection="1">
      <alignment vertical="center"/>
      <protection locked="0"/>
    </xf>
    <xf numFmtId="0" fontId="28" fillId="0" borderId="0" xfId="4" applyFont="1" applyFill="1" applyAlignment="1">
      <alignment horizontal="center" vertical="center"/>
    </xf>
    <xf numFmtId="0" fontId="28" fillId="0" borderId="0" xfId="4" applyFont="1" applyFill="1" applyAlignment="1">
      <alignment horizontal="right" vertical="center"/>
    </xf>
    <xf numFmtId="0" fontId="2" fillId="0" borderId="0" xfId="4" applyFont="1" applyFill="1" applyAlignment="1">
      <alignment horizontal="center" vertical="center"/>
    </xf>
    <xf numFmtId="0" fontId="5" fillId="0" borderId="0" xfId="4" applyFont="1" applyFill="1">
      <alignment vertical="center"/>
    </xf>
    <xf numFmtId="0" fontId="6" fillId="0" borderId="0" xfId="4" applyFont="1" applyFill="1" applyAlignment="1">
      <alignment horizontal="center" vertical="top"/>
    </xf>
    <xf numFmtId="0" fontId="6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left" vertical="center" indent="11"/>
    </xf>
    <xf numFmtId="0" fontId="5" fillId="0" borderId="0" xfId="4" applyFont="1" applyFill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180" fontId="5" fillId="0" borderId="9" xfId="4" applyNumberFormat="1" applyFont="1" applyFill="1" applyBorder="1" applyAlignment="1">
      <alignment horizontal="distributed" vertical="center" wrapText="1"/>
    </xf>
    <xf numFmtId="180" fontId="5" fillId="0" borderId="9" xfId="4" applyNumberFormat="1" applyFont="1" applyFill="1" applyBorder="1" applyAlignment="1">
      <alignment horizontal="center" vertical="center" wrapText="1"/>
    </xf>
    <xf numFmtId="180" fontId="5" fillId="0" borderId="6" xfId="4" applyNumberFormat="1" applyFont="1" applyFill="1" applyBorder="1" applyAlignment="1">
      <alignment vertical="center" wrapText="1"/>
    </xf>
    <xf numFmtId="177" fontId="14" fillId="0" borderId="7" xfId="4" applyNumberFormat="1" applyFont="1" applyFill="1" applyBorder="1" applyAlignment="1">
      <alignment vertical="center" shrinkToFit="1"/>
    </xf>
    <xf numFmtId="177" fontId="14" fillId="0" borderId="7" xfId="5" applyNumberFormat="1" applyFont="1" applyFill="1" applyBorder="1" applyAlignment="1">
      <alignment vertical="center" shrinkToFit="1"/>
    </xf>
    <xf numFmtId="179" fontId="14" fillId="0" borderId="27" xfId="4" applyNumberFormat="1" applyFont="1" applyFill="1" applyBorder="1" applyAlignment="1">
      <alignment vertical="center" shrinkToFit="1"/>
    </xf>
    <xf numFmtId="179" fontId="14" fillId="0" borderId="15" xfId="4" applyNumberFormat="1" applyFont="1" applyFill="1" applyBorder="1" applyAlignment="1">
      <alignment vertical="center" shrinkToFit="1"/>
    </xf>
    <xf numFmtId="180" fontId="5" fillId="0" borderId="13" xfId="4" applyNumberFormat="1" applyFont="1" applyFill="1" applyBorder="1" applyAlignment="1">
      <alignment vertical="center" wrapText="1"/>
    </xf>
    <xf numFmtId="182" fontId="14" fillId="0" borderId="8" xfId="5" applyNumberFormat="1" applyFont="1" applyFill="1" applyBorder="1" applyAlignment="1">
      <alignment vertical="center" shrinkToFit="1"/>
    </xf>
    <xf numFmtId="182" fontId="14" fillId="0" borderId="28" xfId="5" applyNumberFormat="1" applyFont="1" applyFill="1" applyBorder="1" applyAlignment="1">
      <alignment vertical="center" shrinkToFit="1"/>
    </xf>
    <xf numFmtId="182" fontId="14" fillId="0" borderId="14" xfId="5" applyNumberFormat="1" applyFont="1" applyFill="1" applyBorder="1" applyAlignment="1">
      <alignment vertical="center" shrinkToFit="1"/>
    </xf>
    <xf numFmtId="180" fontId="5" fillId="3" borderId="13" xfId="4" applyNumberFormat="1" applyFont="1" applyFill="1" applyBorder="1" applyAlignment="1">
      <alignment vertical="center" wrapText="1"/>
    </xf>
    <xf numFmtId="182" fontId="14" fillId="3" borderId="8" xfId="5" applyNumberFormat="1" applyFont="1" applyFill="1" applyBorder="1" applyAlignment="1">
      <alignment vertical="center" shrinkToFit="1"/>
    </xf>
    <xf numFmtId="182" fontId="14" fillId="3" borderId="28" xfId="5" applyNumberFormat="1" applyFont="1" applyFill="1" applyBorder="1" applyAlignment="1">
      <alignment vertical="center" shrinkToFit="1"/>
    </xf>
    <xf numFmtId="182" fontId="14" fillId="3" borderId="14" xfId="5" applyNumberFormat="1" applyFont="1" applyFill="1" applyBorder="1" applyAlignment="1">
      <alignment vertical="center" shrinkToFit="1"/>
    </xf>
    <xf numFmtId="0" fontId="5" fillId="3" borderId="0" xfId="4" applyFont="1" applyFill="1">
      <alignment vertical="center"/>
    </xf>
    <xf numFmtId="182" fontId="14" fillId="3" borderId="8" xfId="4" applyNumberFormat="1" applyFont="1" applyFill="1" applyBorder="1" applyAlignment="1">
      <alignment vertical="center" shrinkToFit="1"/>
    </xf>
    <xf numFmtId="182" fontId="14" fillId="3" borderId="28" xfId="4" applyNumberFormat="1" applyFont="1" applyFill="1" applyBorder="1" applyAlignment="1">
      <alignment vertical="center" shrinkToFit="1"/>
    </xf>
    <xf numFmtId="182" fontId="14" fillId="3" borderId="14" xfId="4" applyNumberFormat="1" applyFont="1" applyFill="1" applyBorder="1" applyAlignment="1">
      <alignment vertical="center" shrinkToFit="1"/>
    </xf>
    <xf numFmtId="177" fontId="14" fillId="0" borderId="8" xfId="4" applyNumberFormat="1" applyFont="1" applyFill="1" applyBorder="1" applyAlignment="1">
      <alignment vertical="center" shrinkToFit="1"/>
    </xf>
    <xf numFmtId="179" fontId="14" fillId="0" borderId="28" xfId="4" applyNumberFormat="1" applyFont="1" applyFill="1" applyBorder="1" applyAlignment="1">
      <alignment vertical="center" shrinkToFit="1"/>
    </xf>
    <xf numFmtId="179" fontId="14" fillId="0" borderId="14" xfId="4" applyNumberFormat="1" applyFont="1" applyFill="1" applyBorder="1" applyAlignment="1">
      <alignment vertical="center" shrinkToFit="1"/>
    </xf>
    <xf numFmtId="180" fontId="13" fillId="0" borderId="13" xfId="4" applyNumberFormat="1" applyFont="1" applyFill="1" applyBorder="1" applyAlignment="1">
      <alignment vertical="center" wrapText="1"/>
    </xf>
    <xf numFmtId="180" fontId="5" fillId="0" borderId="16" xfId="4" applyNumberFormat="1" applyFont="1" applyFill="1" applyBorder="1" applyAlignment="1">
      <alignment vertical="center" wrapText="1"/>
    </xf>
    <xf numFmtId="177" fontId="14" fillId="0" borderId="17" xfId="4" applyNumberFormat="1" applyFont="1" applyFill="1" applyBorder="1" applyAlignment="1">
      <alignment horizontal="right" vertical="center" shrinkToFit="1"/>
    </xf>
    <xf numFmtId="177" fontId="14" fillId="0" borderId="18" xfId="1" applyNumberFormat="1" applyFont="1" applyFill="1" applyBorder="1" applyAlignment="1" applyProtection="1">
      <alignment horizontal="right" vertical="center"/>
      <protection locked="0"/>
    </xf>
    <xf numFmtId="0" fontId="5" fillId="0" borderId="9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176" fontId="5" fillId="0" borderId="10" xfId="1" applyNumberFormat="1" applyFont="1" applyFill="1" applyBorder="1" applyAlignment="1" applyProtection="1">
      <alignment horizontal="distributed" vertical="center"/>
    </xf>
    <xf numFmtId="39" fontId="10" fillId="0" borderId="10" xfId="1" applyFont="1" applyFill="1" applyBorder="1" applyAlignment="1">
      <alignment horizontal="distributed" vertical="center"/>
    </xf>
    <xf numFmtId="176" fontId="5" fillId="0" borderId="11" xfId="1" applyNumberFormat="1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176" fontId="16" fillId="0" borderId="19" xfId="1" applyNumberFormat="1" applyFont="1" applyFill="1" applyBorder="1" applyAlignment="1">
      <alignment horizontal="left" vertical="top" wrapText="1"/>
    </xf>
    <xf numFmtId="176" fontId="2" fillId="0" borderId="0" xfId="1" applyNumberFormat="1" applyFont="1" applyFill="1" applyAlignment="1" applyProtection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39" fontId="8" fillId="0" borderId="1" xfId="1" applyFont="1" applyFill="1" applyBorder="1" applyAlignment="1">
      <alignment horizontal="center" vertical="center"/>
    </xf>
    <xf numFmtId="39" fontId="9" fillId="0" borderId="1" xfId="1" applyFont="1" applyFill="1" applyBorder="1" applyAlignment="1">
      <alignment horizontal="center" vertical="center"/>
    </xf>
    <xf numFmtId="39" fontId="5" fillId="0" borderId="1" xfId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 applyProtection="1">
      <alignment horizontal="distributed" vertical="center" wrapText="1"/>
    </xf>
    <xf numFmtId="39" fontId="10" fillId="0" borderId="3" xfId="1" applyFont="1" applyFill="1" applyBorder="1" applyAlignment="1">
      <alignment horizontal="distributed" vertical="center" wrapText="1"/>
    </xf>
    <xf numFmtId="176" fontId="5" fillId="0" borderId="4" xfId="1" applyNumberFormat="1" applyFont="1" applyFill="1" applyBorder="1" applyAlignment="1" applyProtection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176" fontId="5" fillId="0" borderId="3" xfId="1" applyNumberFormat="1" applyFont="1" applyFill="1" applyBorder="1" applyAlignment="1" applyProtection="1">
      <alignment horizontal="distributed" vertical="center"/>
    </xf>
    <xf numFmtId="0" fontId="10" fillId="0" borderId="3" xfId="2" applyFont="1" applyFill="1" applyBorder="1" applyAlignment="1">
      <alignment horizontal="distributed" vertical="center"/>
    </xf>
    <xf numFmtId="0" fontId="10" fillId="0" borderId="5" xfId="2" applyFont="1" applyFill="1" applyBorder="1" applyAlignment="1">
      <alignment horizontal="distributed" vertical="center"/>
    </xf>
    <xf numFmtId="176" fontId="5" fillId="0" borderId="6" xfId="1" applyNumberFormat="1" applyFont="1" applyFill="1" applyBorder="1" applyAlignment="1" applyProtection="1">
      <alignment horizontal="distributed" vertical="center"/>
    </xf>
    <xf numFmtId="0" fontId="10" fillId="0" borderId="13" xfId="2" applyFont="1" applyFill="1" applyBorder="1" applyAlignment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39" fontId="16" fillId="0" borderId="19" xfId="1" applyFont="1" applyFill="1" applyBorder="1" applyAlignment="1" applyProtection="1">
      <alignment vertical="center" wrapText="1"/>
      <protection locked="0"/>
    </xf>
    <xf numFmtId="0" fontId="23" fillId="0" borderId="19" xfId="2" applyFont="1" applyFill="1" applyBorder="1" applyAlignment="1">
      <alignment vertical="center" wrapText="1"/>
    </xf>
    <xf numFmtId="176" fontId="18" fillId="0" borderId="0" xfId="1" applyNumberFormat="1" applyFont="1" applyFill="1" applyAlignment="1" applyProtection="1">
      <alignment horizontal="center" vertical="center"/>
    </xf>
    <xf numFmtId="176" fontId="7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39" fontId="10" fillId="0" borderId="1" xfId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distributed" vertical="center"/>
    </xf>
    <xf numFmtId="0" fontId="10" fillId="0" borderId="21" xfId="2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 applyProtection="1">
      <alignment horizontal="distributed" vertical="center" wrapText="1"/>
    </xf>
    <xf numFmtId="49" fontId="10" fillId="0" borderId="3" xfId="1" applyNumberFormat="1" applyFont="1" applyFill="1" applyBorder="1" applyAlignment="1" applyProtection="1">
      <alignment horizontal="distributed" vertical="center" wrapText="1"/>
    </xf>
    <xf numFmtId="49" fontId="10" fillId="0" borderId="3" xfId="2" applyNumberFormat="1" applyFont="1" applyFill="1" applyBorder="1" applyAlignment="1">
      <alignment horizontal="distributed" vertical="center" wrapText="1"/>
    </xf>
    <xf numFmtId="49" fontId="10" fillId="0" borderId="5" xfId="2" applyNumberFormat="1" applyFont="1" applyFill="1" applyBorder="1" applyAlignment="1">
      <alignment horizontal="distributed" vertical="center" wrapText="1"/>
    </xf>
    <xf numFmtId="49" fontId="20" fillId="0" borderId="20" xfId="1" applyNumberFormat="1" applyFont="1" applyFill="1" applyBorder="1" applyAlignment="1" applyProtection="1">
      <alignment horizontal="distributed" vertical="center" wrapText="1"/>
    </xf>
    <xf numFmtId="49" fontId="12" fillId="0" borderId="5" xfId="2" applyNumberFormat="1" applyFont="1" applyFill="1" applyBorder="1" applyAlignment="1">
      <alignment horizontal="distributed" vertical="center" wrapText="1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39" fontId="7" fillId="0" borderId="0" xfId="1" applyFont="1" applyFill="1" applyBorder="1" applyAlignment="1" applyProtection="1">
      <alignment horizontal="center" vertical="center"/>
      <protection locked="0"/>
    </xf>
    <xf numFmtId="0" fontId="5" fillId="0" borderId="0" xfId="2" applyFill="1" applyAlignment="1">
      <alignment horizontal="center" vertical="center"/>
    </xf>
    <xf numFmtId="39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vertical="center"/>
    </xf>
    <xf numFmtId="176" fontId="5" fillId="0" borderId="2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21" xfId="2" applyFont="1" applyFill="1" applyBorder="1" applyAlignment="1">
      <alignment horizontal="distributed" vertical="center" shrinkToFit="1"/>
    </xf>
    <xf numFmtId="176" fontId="5" fillId="0" borderId="3" xfId="1" applyNumberFormat="1" applyFont="1" applyFill="1" applyBorder="1" applyAlignment="1" applyProtection="1">
      <alignment horizontal="distributed" vertical="center" shrinkToFit="1"/>
      <protection locked="0"/>
    </xf>
    <xf numFmtId="39" fontId="5" fillId="0" borderId="3" xfId="1" applyFont="1" applyFill="1" applyBorder="1" applyAlignment="1" applyProtection="1">
      <alignment horizontal="distributed" vertical="center" shrinkToFit="1"/>
      <protection locked="0"/>
    </xf>
    <xf numFmtId="0" fontId="5" fillId="0" borderId="5" xfId="2" applyFont="1" applyFill="1" applyBorder="1" applyAlignment="1">
      <alignment horizontal="distributed" vertical="center" shrinkToFit="1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" xfId="2" applyFont="1" applyFill="1" applyBorder="1" applyAlignment="1">
      <alignment horizontal="right" vertical="center"/>
    </xf>
    <xf numFmtId="0" fontId="5" fillId="0" borderId="1" xfId="2" applyFill="1" applyBorder="1" applyAlignment="1">
      <alignment vertical="center"/>
    </xf>
    <xf numFmtId="176" fontId="0" fillId="0" borderId="1" xfId="1" applyNumberFormat="1" applyFont="1" applyFill="1" applyBorder="1" applyAlignment="1" applyProtection="1">
      <alignment horizontal="right" vertical="center"/>
      <protection locked="0"/>
    </xf>
    <xf numFmtId="0" fontId="29" fillId="0" borderId="0" xfId="2" applyFont="1" applyFill="1" applyAlignment="1">
      <alignment horizontal="center" vertical="center"/>
    </xf>
    <xf numFmtId="0" fontId="31" fillId="2" borderId="0" xfId="2" applyFont="1" applyFill="1" applyAlignment="1">
      <alignment horizontal="center" vertical="center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0" fontId="5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Alignment="1">
      <alignment horizontal="right" vertical="center"/>
    </xf>
    <xf numFmtId="49" fontId="5" fillId="0" borderId="20" xfId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5" xfId="2" applyNumberFormat="1" applyFont="1" applyFill="1" applyBorder="1" applyAlignment="1">
      <alignment horizontal="distributed" vertical="center" wrapText="1" shrinkToFit="1"/>
    </xf>
    <xf numFmtId="49" fontId="5" fillId="0" borderId="2" xfId="2" applyNumberFormat="1" applyFont="1" applyFill="1" applyBorder="1" applyAlignment="1">
      <alignment horizontal="distributed" vertical="center"/>
    </xf>
    <xf numFmtId="49" fontId="5" fillId="0" borderId="6" xfId="2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3" xfId="2" applyNumberFormat="1" applyFont="1" applyFill="1" applyBorder="1" applyAlignment="1">
      <alignment horizontal="distributed" vertical="center" shrinkToFit="1"/>
    </xf>
    <xf numFmtId="49" fontId="5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3" xfId="1" quotePrefix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2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5" xfId="2" applyNumberFormat="1" applyFont="1" applyFill="1" applyBorder="1" applyAlignment="1">
      <alignment horizontal="distributed" vertical="center" shrinkToFit="1"/>
    </xf>
    <xf numFmtId="180" fontId="5" fillId="0" borderId="2" xfId="4" applyNumberFormat="1" applyFont="1" applyFill="1" applyBorder="1" applyAlignment="1">
      <alignment horizontal="distributed" vertical="center" wrapText="1"/>
    </xf>
    <xf numFmtId="180" fontId="5" fillId="0" borderId="21" xfId="4" applyNumberFormat="1" applyFont="1" applyFill="1" applyBorder="1" applyAlignment="1">
      <alignment horizontal="distributed" vertical="center" wrapText="1"/>
    </xf>
    <xf numFmtId="180" fontId="5" fillId="0" borderId="3" xfId="4" applyNumberFormat="1" applyFont="1" applyFill="1" applyBorder="1" applyAlignment="1">
      <alignment horizontal="distributed" vertical="center" wrapText="1"/>
    </xf>
    <xf numFmtId="180" fontId="5" fillId="0" borderId="3" xfId="4" applyNumberFormat="1" applyFont="1" applyFill="1" applyBorder="1" applyAlignment="1">
      <alignment horizontal="center" vertical="center" wrapText="1"/>
    </xf>
    <xf numFmtId="180" fontId="5" fillId="0" borderId="9" xfId="4" applyNumberFormat="1" applyFont="1" applyFill="1" applyBorder="1" applyAlignment="1">
      <alignment horizontal="center" vertical="center" wrapText="1"/>
    </xf>
    <xf numFmtId="180" fontId="5" fillId="0" borderId="4" xfId="4" applyNumberFormat="1" applyFont="1" applyFill="1" applyBorder="1" applyAlignment="1">
      <alignment horizontal="center" vertical="center" wrapText="1"/>
    </xf>
    <xf numFmtId="180" fontId="5" fillId="0" borderId="10" xfId="4" applyNumberFormat="1" applyFont="1" applyFill="1" applyBorder="1" applyAlignment="1">
      <alignment horizontal="center" vertical="center" wrapText="1"/>
    </xf>
    <xf numFmtId="180" fontId="5" fillId="0" borderId="5" xfId="4" applyNumberFormat="1" applyFont="1" applyFill="1" applyBorder="1" applyAlignment="1">
      <alignment horizontal="center" vertical="center" wrapText="1"/>
    </xf>
    <xf numFmtId="180" fontId="5" fillId="0" borderId="22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left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</cellXfs>
  <cellStyles count="6">
    <cellStyle name="一般" xfId="0" builtinId="0"/>
    <cellStyle name="一般 2" xfId="2"/>
    <cellStyle name="一般 3" xfId="4"/>
    <cellStyle name="一般_附屬單位查核意見表(非營業)" xfId="3"/>
    <cellStyle name="一般_附屬單位綜計表-決算91" xfId="1"/>
    <cellStyle name="千分位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32;&#25509;&#27284;&#26696;\109&#24180;&#38468;&#23660;&#21934;&#20301;&#27770;&#31639;\109&#29151;&#26989;&#22522;&#37329;&#27770;&#31639;\&#38468;&#23660;&#21934;&#20301;&#32156;&#35336;&#34920;(&#29151;&#26989;)1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32;&#25509;&#27284;&#26696;\109&#24180;&#38468;&#23660;&#21934;&#20301;&#27770;&#31639;\109&#38750;&#29151;&#26989;&#20316;&#26989;&#22522;&#37329;&#27770;&#31639;\&#38468;&#23660;&#21934;&#20301;&#27770;&#31639;&#36039;&#26009;&#24235;(&#38750;&#29151;&#26989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32;&#25509;&#27284;&#26696;\109&#24180;&#38468;&#23660;&#21934;&#20301;&#27770;&#31639;\109&#24180;&#38750;&#29151;&#26989;&#29305;&#25910;\&#25919;&#20107;&#22522;&#37329;&#38468;&#23660;&#21934;&#20301;&#27770;&#31639;&#36039;&#2600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業損益表-收支"/>
      <sheetName val="營業損益表-基金"/>
      <sheetName val="盈虧表-撥補項目"/>
      <sheetName val="盈撥表-基金"/>
      <sheetName val="現金流量綜計表"/>
      <sheetName val="現金流量-基金"/>
      <sheetName val="資產負債綜計表"/>
      <sheetName val="資產負債表-基金"/>
      <sheetName val="意見表-瓦管1"/>
      <sheetName val="意見表-肉品2"/>
      <sheetName val="意見表-地方產業3X"/>
    </sheetNames>
    <sheetDataSet>
      <sheetData sheetId="0">
        <row r="13">
          <cell r="K13">
            <v>2100721000</v>
          </cell>
        </row>
        <row r="14">
          <cell r="K14">
            <v>2018109000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E6">
            <v>1606814198</v>
          </cell>
        </row>
      </sheetData>
      <sheetData sheetId="9">
        <row r="6">
          <cell r="E6">
            <v>54623429</v>
          </cell>
        </row>
      </sheetData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99預算"/>
      <sheetName val="99決算"/>
      <sheetName val="100預算"/>
      <sheetName val="100決算"/>
      <sheetName val="101預算"/>
      <sheetName val="101決算"/>
      <sheetName val="102預算"/>
      <sheetName val="102決算"/>
      <sheetName val="103預算"/>
      <sheetName val="103決算"/>
      <sheetName val="104預算"/>
      <sheetName val="104決算"/>
      <sheetName val="105預算"/>
      <sheetName val="105決算"/>
      <sheetName val="106預算"/>
      <sheetName val="106決算"/>
      <sheetName val="107預算"/>
      <sheetName val="107決算"/>
      <sheetName val="108預算"/>
      <sheetName val="108決算"/>
      <sheetName val="109預算"/>
      <sheetName val="109決算"/>
    </sheetNames>
    <sheetDataSet>
      <sheetData sheetId="0"/>
      <sheetData sheetId="1"/>
      <sheetData sheetId="2">
        <row r="52">
          <cell r="B5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D28">
            <v>0</v>
          </cell>
        </row>
        <row r="29">
          <cell r="D29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00">
          <cell r="L100">
            <v>0</v>
          </cell>
        </row>
      </sheetData>
      <sheetData sheetId="21">
        <row r="5">
          <cell r="L5">
            <v>1337000</v>
          </cell>
        </row>
      </sheetData>
      <sheetData sheetId="22">
        <row r="5">
          <cell r="I5">
            <v>36636662</v>
          </cell>
        </row>
        <row r="28">
          <cell r="H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101預算"/>
      <sheetName val="101決算"/>
      <sheetName val="102預算"/>
      <sheetName val="102決算"/>
      <sheetName val="103預算"/>
      <sheetName val="103決算"/>
      <sheetName val="104預算"/>
      <sheetName val="104決算"/>
      <sheetName val="105預算"/>
      <sheetName val="105決算"/>
      <sheetName val="106預算"/>
      <sheetName val="106決算"/>
      <sheetName val="107預算"/>
      <sheetName val="107決算"/>
      <sheetName val="108預算"/>
      <sheetName val="108決算"/>
      <sheetName val="109預算"/>
      <sheetName val="109決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10</v>
          </cell>
        </row>
      </sheetData>
      <sheetData sheetId="13">
        <row r="3">
          <cell r="B3">
            <v>10</v>
          </cell>
        </row>
      </sheetData>
      <sheetData sheetId="14">
        <row r="3">
          <cell r="B3">
            <v>10</v>
          </cell>
        </row>
      </sheetData>
      <sheetData sheetId="15"/>
      <sheetData sheetId="16">
        <row r="3">
          <cell r="B3">
            <v>10</v>
          </cell>
        </row>
      </sheetData>
      <sheetData sheetId="17">
        <row r="3">
          <cell r="B3">
            <v>10</v>
          </cell>
        </row>
      </sheetData>
      <sheetData sheetId="18">
        <row r="3">
          <cell r="B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Zero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B4"/>
    </sheetView>
  </sheetViews>
  <sheetFormatPr defaultColWidth="10" defaultRowHeight="24.2" customHeight="1"/>
  <cols>
    <col min="1" max="1" width="12.125" style="1" customWidth="1"/>
    <col min="2" max="2" width="6.125" style="1" customWidth="1"/>
    <col min="3" max="3" width="19" style="1" customWidth="1"/>
    <col min="4" max="4" width="11.625" style="1" customWidth="1"/>
    <col min="5" max="5" width="6.125" style="1" customWidth="1"/>
    <col min="6" max="6" width="11.625" style="1" customWidth="1"/>
    <col min="7" max="7" width="6.125" style="1" customWidth="1"/>
    <col min="8" max="8" width="12.75" style="1" bestFit="1" customWidth="1"/>
    <col min="9" max="9" width="6.125" style="1" customWidth="1"/>
    <col min="10" max="10" width="10" style="1" customWidth="1"/>
    <col min="11" max="11" width="17" style="1" customWidth="1"/>
    <col min="12" max="256" width="10" style="1"/>
    <col min="257" max="257" width="12.125" style="1" customWidth="1"/>
    <col min="258" max="258" width="6.125" style="1" customWidth="1"/>
    <col min="259" max="259" width="18.125" style="1" customWidth="1"/>
    <col min="260" max="260" width="11.625" style="1" customWidth="1"/>
    <col min="261" max="261" width="6.125" style="1" customWidth="1"/>
    <col min="262" max="262" width="11.625" style="1" customWidth="1"/>
    <col min="263" max="263" width="6.125" style="1" customWidth="1"/>
    <col min="264" max="264" width="10.625" style="1" customWidth="1"/>
    <col min="265" max="265" width="6.125" style="1" customWidth="1"/>
    <col min="266" max="266" width="10" style="1" customWidth="1"/>
    <col min="267" max="267" width="17" style="1" customWidth="1"/>
    <col min="268" max="512" width="10" style="1"/>
    <col min="513" max="513" width="12.125" style="1" customWidth="1"/>
    <col min="514" max="514" width="6.125" style="1" customWidth="1"/>
    <col min="515" max="515" width="18.125" style="1" customWidth="1"/>
    <col min="516" max="516" width="11.625" style="1" customWidth="1"/>
    <col min="517" max="517" width="6.125" style="1" customWidth="1"/>
    <col min="518" max="518" width="11.625" style="1" customWidth="1"/>
    <col min="519" max="519" width="6.125" style="1" customWidth="1"/>
    <col min="520" max="520" width="10.625" style="1" customWidth="1"/>
    <col min="521" max="521" width="6.125" style="1" customWidth="1"/>
    <col min="522" max="522" width="10" style="1" customWidth="1"/>
    <col min="523" max="523" width="17" style="1" customWidth="1"/>
    <col min="524" max="768" width="10" style="1"/>
    <col min="769" max="769" width="12.125" style="1" customWidth="1"/>
    <col min="770" max="770" width="6.125" style="1" customWidth="1"/>
    <col min="771" max="771" width="18.125" style="1" customWidth="1"/>
    <col min="772" max="772" width="11.625" style="1" customWidth="1"/>
    <col min="773" max="773" width="6.125" style="1" customWidth="1"/>
    <col min="774" max="774" width="11.625" style="1" customWidth="1"/>
    <col min="775" max="775" width="6.125" style="1" customWidth="1"/>
    <col min="776" max="776" width="10.625" style="1" customWidth="1"/>
    <col min="777" max="777" width="6.125" style="1" customWidth="1"/>
    <col min="778" max="778" width="10" style="1" customWidth="1"/>
    <col min="779" max="779" width="17" style="1" customWidth="1"/>
    <col min="780" max="1024" width="10" style="1"/>
    <col min="1025" max="1025" width="12.125" style="1" customWidth="1"/>
    <col min="1026" max="1026" width="6.125" style="1" customWidth="1"/>
    <col min="1027" max="1027" width="18.125" style="1" customWidth="1"/>
    <col min="1028" max="1028" width="11.625" style="1" customWidth="1"/>
    <col min="1029" max="1029" width="6.125" style="1" customWidth="1"/>
    <col min="1030" max="1030" width="11.625" style="1" customWidth="1"/>
    <col min="1031" max="1031" width="6.125" style="1" customWidth="1"/>
    <col min="1032" max="1032" width="10.625" style="1" customWidth="1"/>
    <col min="1033" max="1033" width="6.125" style="1" customWidth="1"/>
    <col min="1034" max="1034" width="10" style="1" customWidth="1"/>
    <col min="1035" max="1035" width="17" style="1" customWidth="1"/>
    <col min="1036" max="1280" width="10" style="1"/>
    <col min="1281" max="1281" width="12.125" style="1" customWidth="1"/>
    <col min="1282" max="1282" width="6.125" style="1" customWidth="1"/>
    <col min="1283" max="1283" width="18.125" style="1" customWidth="1"/>
    <col min="1284" max="1284" width="11.625" style="1" customWidth="1"/>
    <col min="1285" max="1285" width="6.125" style="1" customWidth="1"/>
    <col min="1286" max="1286" width="11.625" style="1" customWidth="1"/>
    <col min="1287" max="1287" width="6.125" style="1" customWidth="1"/>
    <col min="1288" max="1288" width="10.625" style="1" customWidth="1"/>
    <col min="1289" max="1289" width="6.125" style="1" customWidth="1"/>
    <col min="1290" max="1290" width="10" style="1" customWidth="1"/>
    <col min="1291" max="1291" width="17" style="1" customWidth="1"/>
    <col min="1292" max="1536" width="10" style="1"/>
    <col min="1537" max="1537" width="12.125" style="1" customWidth="1"/>
    <col min="1538" max="1538" width="6.125" style="1" customWidth="1"/>
    <col min="1539" max="1539" width="18.125" style="1" customWidth="1"/>
    <col min="1540" max="1540" width="11.625" style="1" customWidth="1"/>
    <col min="1541" max="1541" width="6.125" style="1" customWidth="1"/>
    <col min="1542" max="1542" width="11.625" style="1" customWidth="1"/>
    <col min="1543" max="1543" width="6.125" style="1" customWidth="1"/>
    <col min="1544" max="1544" width="10.625" style="1" customWidth="1"/>
    <col min="1545" max="1545" width="6.125" style="1" customWidth="1"/>
    <col min="1546" max="1546" width="10" style="1" customWidth="1"/>
    <col min="1547" max="1547" width="17" style="1" customWidth="1"/>
    <col min="1548" max="1792" width="10" style="1"/>
    <col min="1793" max="1793" width="12.125" style="1" customWidth="1"/>
    <col min="1794" max="1794" width="6.125" style="1" customWidth="1"/>
    <col min="1795" max="1795" width="18.125" style="1" customWidth="1"/>
    <col min="1796" max="1796" width="11.625" style="1" customWidth="1"/>
    <col min="1797" max="1797" width="6.125" style="1" customWidth="1"/>
    <col min="1798" max="1798" width="11.625" style="1" customWidth="1"/>
    <col min="1799" max="1799" width="6.125" style="1" customWidth="1"/>
    <col min="1800" max="1800" width="10.625" style="1" customWidth="1"/>
    <col min="1801" max="1801" width="6.125" style="1" customWidth="1"/>
    <col min="1802" max="1802" width="10" style="1" customWidth="1"/>
    <col min="1803" max="1803" width="17" style="1" customWidth="1"/>
    <col min="1804" max="2048" width="10" style="1"/>
    <col min="2049" max="2049" width="12.125" style="1" customWidth="1"/>
    <col min="2050" max="2050" width="6.125" style="1" customWidth="1"/>
    <col min="2051" max="2051" width="18.125" style="1" customWidth="1"/>
    <col min="2052" max="2052" width="11.625" style="1" customWidth="1"/>
    <col min="2053" max="2053" width="6.125" style="1" customWidth="1"/>
    <col min="2054" max="2054" width="11.625" style="1" customWidth="1"/>
    <col min="2055" max="2055" width="6.125" style="1" customWidth="1"/>
    <col min="2056" max="2056" width="10.625" style="1" customWidth="1"/>
    <col min="2057" max="2057" width="6.125" style="1" customWidth="1"/>
    <col min="2058" max="2058" width="10" style="1" customWidth="1"/>
    <col min="2059" max="2059" width="17" style="1" customWidth="1"/>
    <col min="2060" max="2304" width="10" style="1"/>
    <col min="2305" max="2305" width="12.125" style="1" customWidth="1"/>
    <col min="2306" max="2306" width="6.125" style="1" customWidth="1"/>
    <col min="2307" max="2307" width="18.125" style="1" customWidth="1"/>
    <col min="2308" max="2308" width="11.625" style="1" customWidth="1"/>
    <col min="2309" max="2309" width="6.125" style="1" customWidth="1"/>
    <col min="2310" max="2310" width="11.625" style="1" customWidth="1"/>
    <col min="2311" max="2311" width="6.125" style="1" customWidth="1"/>
    <col min="2312" max="2312" width="10.625" style="1" customWidth="1"/>
    <col min="2313" max="2313" width="6.125" style="1" customWidth="1"/>
    <col min="2314" max="2314" width="10" style="1" customWidth="1"/>
    <col min="2315" max="2315" width="17" style="1" customWidth="1"/>
    <col min="2316" max="2560" width="10" style="1"/>
    <col min="2561" max="2561" width="12.125" style="1" customWidth="1"/>
    <col min="2562" max="2562" width="6.125" style="1" customWidth="1"/>
    <col min="2563" max="2563" width="18.125" style="1" customWidth="1"/>
    <col min="2564" max="2564" width="11.625" style="1" customWidth="1"/>
    <col min="2565" max="2565" width="6.125" style="1" customWidth="1"/>
    <col min="2566" max="2566" width="11.625" style="1" customWidth="1"/>
    <col min="2567" max="2567" width="6.125" style="1" customWidth="1"/>
    <col min="2568" max="2568" width="10.625" style="1" customWidth="1"/>
    <col min="2569" max="2569" width="6.125" style="1" customWidth="1"/>
    <col min="2570" max="2570" width="10" style="1" customWidth="1"/>
    <col min="2571" max="2571" width="17" style="1" customWidth="1"/>
    <col min="2572" max="2816" width="10" style="1"/>
    <col min="2817" max="2817" width="12.125" style="1" customWidth="1"/>
    <col min="2818" max="2818" width="6.125" style="1" customWidth="1"/>
    <col min="2819" max="2819" width="18.125" style="1" customWidth="1"/>
    <col min="2820" max="2820" width="11.625" style="1" customWidth="1"/>
    <col min="2821" max="2821" width="6.125" style="1" customWidth="1"/>
    <col min="2822" max="2822" width="11.625" style="1" customWidth="1"/>
    <col min="2823" max="2823" width="6.125" style="1" customWidth="1"/>
    <col min="2824" max="2824" width="10.625" style="1" customWidth="1"/>
    <col min="2825" max="2825" width="6.125" style="1" customWidth="1"/>
    <col min="2826" max="2826" width="10" style="1" customWidth="1"/>
    <col min="2827" max="2827" width="17" style="1" customWidth="1"/>
    <col min="2828" max="3072" width="10" style="1"/>
    <col min="3073" max="3073" width="12.125" style="1" customWidth="1"/>
    <col min="3074" max="3074" width="6.125" style="1" customWidth="1"/>
    <col min="3075" max="3075" width="18.125" style="1" customWidth="1"/>
    <col min="3076" max="3076" width="11.625" style="1" customWidth="1"/>
    <col min="3077" max="3077" width="6.125" style="1" customWidth="1"/>
    <col min="3078" max="3078" width="11.625" style="1" customWidth="1"/>
    <col min="3079" max="3079" width="6.125" style="1" customWidth="1"/>
    <col min="3080" max="3080" width="10.625" style="1" customWidth="1"/>
    <col min="3081" max="3081" width="6.125" style="1" customWidth="1"/>
    <col min="3082" max="3082" width="10" style="1" customWidth="1"/>
    <col min="3083" max="3083" width="17" style="1" customWidth="1"/>
    <col min="3084" max="3328" width="10" style="1"/>
    <col min="3329" max="3329" width="12.125" style="1" customWidth="1"/>
    <col min="3330" max="3330" width="6.125" style="1" customWidth="1"/>
    <col min="3331" max="3331" width="18.125" style="1" customWidth="1"/>
    <col min="3332" max="3332" width="11.625" style="1" customWidth="1"/>
    <col min="3333" max="3333" width="6.125" style="1" customWidth="1"/>
    <col min="3334" max="3334" width="11.625" style="1" customWidth="1"/>
    <col min="3335" max="3335" width="6.125" style="1" customWidth="1"/>
    <col min="3336" max="3336" width="10.625" style="1" customWidth="1"/>
    <col min="3337" max="3337" width="6.125" style="1" customWidth="1"/>
    <col min="3338" max="3338" width="10" style="1" customWidth="1"/>
    <col min="3339" max="3339" width="17" style="1" customWidth="1"/>
    <col min="3340" max="3584" width="10" style="1"/>
    <col min="3585" max="3585" width="12.125" style="1" customWidth="1"/>
    <col min="3586" max="3586" width="6.125" style="1" customWidth="1"/>
    <col min="3587" max="3587" width="18.125" style="1" customWidth="1"/>
    <col min="3588" max="3588" width="11.625" style="1" customWidth="1"/>
    <col min="3589" max="3589" width="6.125" style="1" customWidth="1"/>
    <col min="3590" max="3590" width="11.625" style="1" customWidth="1"/>
    <col min="3591" max="3591" width="6.125" style="1" customWidth="1"/>
    <col min="3592" max="3592" width="10.625" style="1" customWidth="1"/>
    <col min="3593" max="3593" width="6.125" style="1" customWidth="1"/>
    <col min="3594" max="3594" width="10" style="1" customWidth="1"/>
    <col min="3595" max="3595" width="17" style="1" customWidth="1"/>
    <col min="3596" max="3840" width="10" style="1"/>
    <col min="3841" max="3841" width="12.125" style="1" customWidth="1"/>
    <col min="3842" max="3842" width="6.125" style="1" customWidth="1"/>
    <col min="3843" max="3843" width="18.125" style="1" customWidth="1"/>
    <col min="3844" max="3844" width="11.625" style="1" customWidth="1"/>
    <col min="3845" max="3845" width="6.125" style="1" customWidth="1"/>
    <col min="3846" max="3846" width="11.625" style="1" customWidth="1"/>
    <col min="3847" max="3847" width="6.125" style="1" customWidth="1"/>
    <col min="3848" max="3848" width="10.625" style="1" customWidth="1"/>
    <col min="3849" max="3849" width="6.125" style="1" customWidth="1"/>
    <col min="3850" max="3850" width="10" style="1" customWidth="1"/>
    <col min="3851" max="3851" width="17" style="1" customWidth="1"/>
    <col min="3852" max="4096" width="10" style="1"/>
    <col min="4097" max="4097" width="12.125" style="1" customWidth="1"/>
    <col min="4098" max="4098" width="6.125" style="1" customWidth="1"/>
    <col min="4099" max="4099" width="18.125" style="1" customWidth="1"/>
    <col min="4100" max="4100" width="11.625" style="1" customWidth="1"/>
    <col min="4101" max="4101" width="6.125" style="1" customWidth="1"/>
    <col min="4102" max="4102" width="11.625" style="1" customWidth="1"/>
    <col min="4103" max="4103" width="6.125" style="1" customWidth="1"/>
    <col min="4104" max="4104" width="10.625" style="1" customWidth="1"/>
    <col min="4105" max="4105" width="6.125" style="1" customWidth="1"/>
    <col min="4106" max="4106" width="10" style="1" customWidth="1"/>
    <col min="4107" max="4107" width="17" style="1" customWidth="1"/>
    <col min="4108" max="4352" width="10" style="1"/>
    <col min="4353" max="4353" width="12.125" style="1" customWidth="1"/>
    <col min="4354" max="4354" width="6.125" style="1" customWidth="1"/>
    <col min="4355" max="4355" width="18.125" style="1" customWidth="1"/>
    <col min="4356" max="4356" width="11.625" style="1" customWidth="1"/>
    <col min="4357" max="4357" width="6.125" style="1" customWidth="1"/>
    <col min="4358" max="4358" width="11.625" style="1" customWidth="1"/>
    <col min="4359" max="4359" width="6.125" style="1" customWidth="1"/>
    <col min="4360" max="4360" width="10.625" style="1" customWidth="1"/>
    <col min="4361" max="4361" width="6.125" style="1" customWidth="1"/>
    <col min="4362" max="4362" width="10" style="1" customWidth="1"/>
    <col min="4363" max="4363" width="17" style="1" customWidth="1"/>
    <col min="4364" max="4608" width="10" style="1"/>
    <col min="4609" max="4609" width="12.125" style="1" customWidth="1"/>
    <col min="4610" max="4610" width="6.125" style="1" customWidth="1"/>
    <col min="4611" max="4611" width="18.125" style="1" customWidth="1"/>
    <col min="4612" max="4612" width="11.625" style="1" customWidth="1"/>
    <col min="4613" max="4613" width="6.125" style="1" customWidth="1"/>
    <col min="4614" max="4614" width="11.625" style="1" customWidth="1"/>
    <col min="4615" max="4615" width="6.125" style="1" customWidth="1"/>
    <col min="4616" max="4616" width="10.625" style="1" customWidth="1"/>
    <col min="4617" max="4617" width="6.125" style="1" customWidth="1"/>
    <col min="4618" max="4618" width="10" style="1" customWidth="1"/>
    <col min="4619" max="4619" width="17" style="1" customWidth="1"/>
    <col min="4620" max="4864" width="10" style="1"/>
    <col min="4865" max="4865" width="12.125" style="1" customWidth="1"/>
    <col min="4866" max="4866" width="6.125" style="1" customWidth="1"/>
    <col min="4867" max="4867" width="18.125" style="1" customWidth="1"/>
    <col min="4868" max="4868" width="11.625" style="1" customWidth="1"/>
    <col min="4869" max="4869" width="6.125" style="1" customWidth="1"/>
    <col min="4870" max="4870" width="11.625" style="1" customWidth="1"/>
    <col min="4871" max="4871" width="6.125" style="1" customWidth="1"/>
    <col min="4872" max="4872" width="10.625" style="1" customWidth="1"/>
    <col min="4873" max="4873" width="6.125" style="1" customWidth="1"/>
    <col min="4874" max="4874" width="10" style="1" customWidth="1"/>
    <col min="4875" max="4875" width="17" style="1" customWidth="1"/>
    <col min="4876" max="5120" width="10" style="1"/>
    <col min="5121" max="5121" width="12.125" style="1" customWidth="1"/>
    <col min="5122" max="5122" width="6.125" style="1" customWidth="1"/>
    <col min="5123" max="5123" width="18.125" style="1" customWidth="1"/>
    <col min="5124" max="5124" width="11.625" style="1" customWidth="1"/>
    <col min="5125" max="5125" width="6.125" style="1" customWidth="1"/>
    <col min="5126" max="5126" width="11.625" style="1" customWidth="1"/>
    <col min="5127" max="5127" width="6.125" style="1" customWidth="1"/>
    <col min="5128" max="5128" width="10.625" style="1" customWidth="1"/>
    <col min="5129" max="5129" width="6.125" style="1" customWidth="1"/>
    <col min="5130" max="5130" width="10" style="1" customWidth="1"/>
    <col min="5131" max="5131" width="17" style="1" customWidth="1"/>
    <col min="5132" max="5376" width="10" style="1"/>
    <col min="5377" max="5377" width="12.125" style="1" customWidth="1"/>
    <col min="5378" max="5378" width="6.125" style="1" customWidth="1"/>
    <col min="5379" max="5379" width="18.125" style="1" customWidth="1"/>
    <col min="5380" max="5380" width="11.625" style="1" customWidth="1"/>
    <col min="5381" max="5381" width="6.125" style="1" customWidth="1"/>
    <col min="5382" max="5382" width="11.625" style="1" customWidth="1"/>
    <col min="5383" max="5383" width="6.125" style="1" customWidth="1"/>
    <col min="5384" max="5384" width="10.625" style="1" customWidth="1"/>
    <col min="5385" max="5385" width="6.125" style="1" customWidth="1"/>
    <col min="5386" max="5386" width="10" style="1" customWidth="1"/>
    <col min="5387" max="5387" width="17" style="1" customWidth="1"/>
    <col min="5388" max="5632" width="10" style="1"/>
    <col min="5633" max="5633" width="12.125" style="1" customWidth="1"/>
    <col min="5634" max="5634" width="6.125" style="1" customWidth="1"/>
    <col min="5635" max="5635" width="18.125" style="1" customWidth="1"/>
    <col min="5636" max="5636" width="11.625" style="1" customWidth="1"/>
    <col min="5637" max="5637" width="6.125" style="1" customWidth="1"/>
    <col min="5638" max="5638" width="11.625" style="1" customWidth="1"/>
    <col min="5639" max="5639" width="6.125" style="1" customWidth="1"/>
    <col min="5640" max="5640" width="10.625" style="1" customWidth="1"/>
    <col min="5641" max="5641" width="6.125" style="1" customWidth="1"/>
    <col min="5642" max="5642" width="10" style="1" customWidth="1"/>
    <col min="5643" max="5643" width="17" style="1" customWidth="1"/>
    <col min="5644" max="5888" width="10" style="1"/>
    <col min="5889" max="5889" width="12.125" style="1" customWidth="1"/>
    <col min="5890" max="5890" width="6.125" style="1" customWidth="1"/>
    <col min="5891" max="5891" width="18.125" style="1" customWidth="1"/>
    <col min="5892" max="5892" width="11.625" style="1" customWidth="1"/>
    <col min="5893" max="5893" width="6.125" style="1" customWidth="1"/>
    <col min="5894" max="5894" width="11.625" style="1" customWidth="1"/>
    <col min="5895" max="5895" width="6.125" style="1" customWidth="1"/>
    <col min="5896" max="5896" width="10.625" style="1" customWidth="1"/>
    <col min="5897" max="5897" width="6.125" style="1" customWidth="1"/>
    <col min="5898" max="5898" width="10" style="1" customWidth="1"/>
    <col min="5899" max="5899" width="17" style="1" customWidth="1"/>
    <col min="5900" max="6144" width="10" style="1"/>
    <col min="6145" max="6145" width="12.125" style="1" customWidth="1"/>
    <col min="6146" max="6146" width="6.125" style="1" customWidth="1"/>
    <col min="6147" max="6147" width="18.125" style="1" customWidth="1"/>
    <col min="6148" max="6148" width="11.625" style="1" customWidth="1"/>
    <col min="6149" max="6149" width="6.125" style="1" customWidth="1"/>
    <col min="6150" max="6150" width="11.625" style="1" customWidth="1"/>
    <col min="6151" max="6151" width="6.125" style="1" customWidth="1"/>
    <col min="6152" max="6152" width="10.625" style="1" customWidth="1"/>
    <col min="6153" max="6153" width="6.125" style="1" customWidth="1"/>
    <col min="6154" max="6154" width="10" style="1" customWidth="1"/>
    <col min="6155" max="6155" width="17" style="1" customWidth="1"/>
    <col min="6156" max="6400" width="10" style="1"/>
    <col min="6401" max="6401" width="12.125" style="1" customWidth="1"/>
    <col min="6402" max="6402" width="6.125" style="1" customWidth="1"/>
    <col min="6403" max="6403" width="18.125" style="1" customWidth="1"/>
    <col min="6404" max="6404" width="11.625" style="1" customWidth="1"/>
    <col min="6405" max="6405" width="6.125" style="1" customWidth="1"/>
    <col min="6406" max="6406" width="11.625" style="1" customWidth="1"/>
    <col min="6407" max="6407" width="6.125" style="1" customWidth="1"/>
    <col min="6408" max="6408" width="10.625" style="1" customWidth="1"/>
    <col min="6409" max="6409" width="6.125" style="1" customWidth="1"/>
    <col min="6410" max="6410" width="10" style="1" customWidth="1"/>
    <col min="6411" max="6411" width="17" style="1" customWidth="1"/>
    <col min="6412" max="6656" width="10" style="1"/>
    <col min="6657" max="6657" width="12.125" style="1" customWidth="1"/>
    <col min="6658" max="6658" width="6.125" style="1" customWidth="1"/>
    <col min="6659" max="6659" width="18.125" style="1" customWidth="1"/>
    <col min="6660" max="6660" width="11.625" style="1" customWidth="1"/>
    <col min="6661" max="6661" width="6.125" style="1" customWidth="1"/>
    <col min="6662" max="6662" width="11.625" style="1" customWidth="1"/>
    <col min="6663" max="6663" width="6.125" style="1" customWidth="1"/>
    <col min="6664" max="6664" width="10.625" style="1" customWidth="1"/>
    <col min="6665" max="6665" width="6.125" style="1" customWidth="1"/>
    <col min="6666" max="6666" width="10" style="1" customWidth="1"/>
    <col min="6667" max="6667" width="17" style="1" customWidth="1"/>
    <col min="6668" max="6912" width="10" style="1"/>
    <col min="6913" max="6913" width="12.125" style="1" customWidth="1"/>
    <col min="6914" max="6914" width="6.125" style="1" customWidth="1"/>
    <col min="6915" max="6915" width="18.125" style="1" customWidth="1"/>
    <col min="6916" max="6916" width="11.625" style="1" customWidth="1"/>
    <col min="6917" max="6917" width="6.125" style="1" customWidth="1"/>
    <col min="6918" max="6918" width="11.625" style="1" customWidth="1"/>
    <col min="6919" max="6919" width="6.125" style="1" customWidth="1"/>
    <col min="6920" max="6920" width="10.625" style="1" customWidth="1"/>
    <col min="6921" max="6921" width="6.125" style="1" customWidth="1"/>
    <col min="6922" max="6922" width="10" style="1" customWidth="1"/>
    <col min="6923" max="6923" width="17" style="1" customWidth="1"/>
    <col min="6924" max="7168" width="10" style="1"/>
    <col min="7169" max="7169" width="12.125" style="1" customWidth="1"/>
    <col min="7170" max="7170" width="6.125" style="1" customWidth="1"/>
    <col min="7171" max="7171" width="18.125" style="1" customWidth="1"/>
    <col min="7172" max="7172" width="11.625" style="1" customWidth="1"/>
    <col min="7173" max="7173" width="6.125" style="1" customWidth="1"/>
    <col min="7174" max="7174" width="11.625" style="1" customWidth="1"/>
    <col min="7175" max="7175" width="6.125" style="1" customWidth="1"/>
    <col min="7176" max="7176" width="10.625" style="1" customWidth="1"/>
    <col min="7177" max="7177" width="6.125" style="1" customWidth="1"/>
    <col min="7178" max="7178" width="10" style="1" customWidth="1"/>
    <col min="7179" max="7179" width="17" style="1" customWidth="1"/>
    <col min="7180" max="7424" width="10" style="1"/>
    <col min="7425" max="7425" width="12.125" style="1" customWidth="1"/>
    <col min="7426" max="7426" width="6.125" style="1" customWidth="1"/>
    <col min="7427" max="7427" width="18.125" style="1" customWidth="1"/>
    <col min="7428" max="7428" width="11.625" style="1" customWidth="1"/>
    <col min="7429" max="7429" width="6.125" style="1" customWidth="1"/>
    <col min="7430" max="7430" width="11.625" style="1" customWidth="1"/>
    <col min="7431" max="7431" width="6.125" style="1" customWidth="1"/>
    <col min="7432" max="7432" width="10.625" style="1" customWidth="1"/>
    <col min="7433" max="7433" width="6.125" style="1" customWidth="1"/>
    <col min="7434" max="7434" width="10" style="1" customWidth="1"/>
    <col min="7435" max="7435" width="17" style="1" customWidth="1"/>
    <col min="7436" max="7680" width="10" style="1"/>
    <col min="7681" max="7681" width="12.125" style="1" customWidth="1"/>
    <col min="7682" max="7682" width="6.125" style="1" customWidth="1"/>
    <col min="7683" max="7683" width="18.125" style="1" customWidth="1"/>
    <col min="7684" max="7684" width="11.625" style="1" customWidth="1"/>
    <col min="7685" max="7685" width="6.125" style="1" customWidth="1"/>
    <col min="7686" max="7686" width="11.625" style="1" customWidth="1"/>
    <col min="7687" max="7687" width="6.125" style="1" customWidth="1"/>
    <col min="7688" max="7688" width="10.625" style="1" customWidth="1"/>
    <col min="7689" max="7689" width="6.125" style="1" customWidth="1"/>
    <col min="7690" max="7690" width="10" style="1" customWidth="1"/>
    <col min="7691" max="7691" width="17" style="1" customWidth="1"/>
    <col min="7692" max="7936" width="10" style="1"/>
    <col min="7937" max="7937" width="12.125" style="1" customWidth="1"/>
    <col min="7938" max="7938" width="6.125" style="1" customWidth="1"/>
    <col min="7939" max="7939" width="18.125" style="1" customWidth="1"/>
    <col min="7940" max="7940" width="11.625" style="1" customWidth="1"/>
    <col min="7941" max="7941" width="6.125" style="1" customWidth="1"/>
    <col min="7942" max="7942" width="11.625" style="1" customWidth="1"/>
    <col min="7943" max="7943" width="6.125" style="1" customWidth="1"/>
    <col min="7944" max="7944" width="10.625" style="1" customWidth="1"/>
    <col min="7945" max="7945" width="6.125" style="1" customWidth="1"/>
    <col min="7946" max="7946" width="10" style="1" customWidth="1"/>
    <col min="7947" max="7947" width="17" style="1" customWidth="1"/>
    <col min="7948" max="8192" width="10" style="1"/>
    <col min="8193" max="8193" width="12.125" style="1" customWidth="1"/>
    <col min="8194" max="8194" width="6.125" style="1" customWidth="1"/>
    <col min="8195" max="8195" width="18.125" style="1" customWidth="1"/>
    <col min="8196" max="8196" width="11.625" style="1" customWidth="1"/>
    <col min="8197" max="8197" width="6.125" style="1" customWidth="1"/>
    <col min="8198" max="8198" width="11.625" style="1" customWidth="1"/>
    <col min="8199" max="8199" width="6.125" style="1" customWidth="1"/>
    <col min="8200" max="8200" width="10.625" style="1" customWidth="1"/>
    <col min="8201" max="8201" width="6.125" style="1" customWidth="1"/>
    <col min="8202" max="8202" width="10" style="1" customWidth="1"/>
    <col min="8203" max="8203" width="17" style="1" customWidth="1"/>
    <col min="8204" max="8448" width="10" style="1"/>
    <col min="8449" max="8449" width="12.125" style="1" customWidth="1"/>
    <col min="8450" max="8450" width="6.125" style="1" customWidth="1"/>
    <col min="8451" max="8451" width="18.125" style="1" customWidth="1"/>
    <col min="8452" max="8452" width="11.625" style="1" customWidth="1"/>
    <col min="8453" max="8453" width="6.125" style="1" customWidth="1"/>
    <col min="8454" max="8454" width="11.625" style="1" customWidth="1"/>
    <col min="8455" max="8455" width="6.125" style="1" customWidth="1"/>
    <col min="8456" max="8456" width="10.625" style="1" customWidth="1"/>
    <col min="8457" max="8457" width="6.125" style="1" customWidth="1"/>
    <col min="8458" max="8458" width="10" style="1" customWidth="1"/>
    <col min="8459" max="8459" width="17" style="1" customWidth="1"/>
    <col min="8460" max="8704" width="10" style="1"/>
    <col min="8705" max="8705" width="12.125" style="1" customWidth="1"/>
    <col min="8706" max="8706" width="6.125" style="1" customWidth="1"/>
    <col min="8707" max="8707" width="18.125" style="1" customWidth="1"/>
    <col min="8708" max="8708" width="11.625" style="1" customWidth="1"/>
    <col min="8709" max="8709" width="6.125" style="1" customWidth="1"/>
    <col min="8710" max="8710" width="11.625" style="1" customWidth="1"/>
    <col min="8711" max="8711" width="6.125" style="1" customWidth="1"/>
    <col min="8712" max="8712" width="10.625" style="1" customWidth="1"/>
    <col min="8713" max="8713" width="6.125" style="1" customWidth="1"/>
    <col min="8714" max="8714" width="10" style="1" customWidth="1"/>
    <col min="8715" max="8715" width="17" style="1" customWidth="1"/>
    <col min="8716" max="8960" width="10" style="1"/>
    <col min="8961" max="8961" width="12.125" style="1" customWidth="1"/>
    <col min="8962" max="8962" width="6.125" style="1" customWidth="1"/>
    <col min="8963" max="8963" width="18.125" style="1" customWidth="1"/>
    <col min="8964" max="8964" width="11.625" style="1" customWidth="1"/>
    <col min="8965" max="8965" width="6.125" style="1" customWidth="1"/>
    <col min="8966" max="8966" width="11.625" style="1" customWidth="1"/>
    <col min="8967" max="8967" width="6.125" style="1" customWidth="1"/>
    <col min="8968" max="8968" width="10.625" style="1" customWidth="1"/>
    <col min="8969" max="8969" width="6.125" style="1" customWidth="1"/>
    <col min="8970" max="8970" width="10" style="1" customWidth="1"/>
    <col min="8971" max="8971" width="17" style="1" customWidth="1"/>
    <col min="8972" max="9216" width="10" style="1"/>
    <col min="9217" max="9217" width="12.125" style="1" customWidth="1"/>
    <col min="9218" max="9218" width="6.125" style="1" customWidth="1"/>
    <col min="9219" max="9219" width="18.125" style="1" customWidth="1"/>
    <col min="9220" max="9220" width="11.625" style="1" customWidth="1"/>
    <col min="9221" max="9221" width="6.125" style="1" customWidth="1"/>
    <col min="9222" max="9222" width="11.625" style="1" customWidth="1"/>
    <col min="9223" max="9223" width="6.125" style="1" customWidth="1"/>
    <col min="9224" max="9224" width="10.625" style="1" customWidth="1"/>
    <col min="9225" max="9225" width="6.125" style="1" customWidth="1"/>
    <col min="9226" max="9226" width="10" style="1" customWidth="1"/>
    <col min="9227" max="9227" width="17" style="1" customWidth="1"/>
    <col min="9228" max="9472" width="10" style="1"/>
    <col min="9473" max="9473" width="12.125" style="1" customWidth="1"/>
    <col min="9474" max="9474" width="6.125" style="1" customWidth="1"/>
    <col min="9475" max="9475" width="18.125" style="1" customWidth="1"/>
    <col min="9476" max="9476" width="11.625" style="1" customWidth="1"/>
    <col min="9477" max="9477" width="6.125" style="1" customWidth="1"/>
    <col min="9478" max="9478" width="11.625" style="1" customWidth="1"/>
    <col min="9479" max="9479" width="6.125" style="1" customWidth="1"/>
    <col min="9480" max="9480" width="10.625" style="1" customWidth="1"/>
    <col min="9481" max="9481" width="6.125" style="1" customWidth="1"/>
    <col min="9482" max="9482" width="10" style="1" customWidth="1"/>
    <col min="9483" max="9483" width="17" style="1" customWidth="1"/>
    <col min="9484" max="9728" width="10" style="1"/>
    <col min="9729" max="9729" width="12.125" style="1" customWidth="1"/>
    <col min="9730" max="9730" width="6.125" style="1" customWidth="1"/>
    <col min="9731" max="9731" width="18.125" style="1" customWidth="1"/>
    <col min="9732" max="9732" width="11.625" style="1" customWidth="1"/>
    <col min="9733" max="9733" width="6.125" style="1" customWidth="1"/>
    <col min="9734" max="9734" width="11.625" style="1" customWidth="1"/>
    <col min="9735" max="9735" width="6.125" style="1" customWidth="1"/>
    <col min="9736" max="9736" width="10.625" style="1" customWidth="1"/>
    <col min="9737" max="9737" width="6.125" style="1" customWidth="1"/>
    <col min="9738" max="9738" width="10" style="1" customWidth="1"/>
    <col min="9739" max="9739" width="17" style="1" customWidth="1"/>
    <col min="9740" max="9984" width="10" style="1"/>
    <col min="9985" max="9985" width="12.125" style="1" customWidth="1"/>
    <col min="9986" max="9986" width="6.125" style="1" customWidth="1"/>
    <col min="9987" max="9987" width="18.125" style="1" customWidth="1"/>
    <col min="9988" max="9988" width="11.625" style="1" customWidth="1"/>
    <col min="9989" max="9989" width="6.125" style="1" customWidth="1"/>
    <col min="9990" max="9990" width="11.625" style="1" customWidth="1"/>
    <col min="9991" max="9991" width="6.125" style="1" customWidth="1"/>
    <col min="9992" max="9992" width="10.625" style="1" customWidth="1"/>
    <col min="9993" max="9993" width="6.125" style="1" customWidth="1"/>
    <col min="9994" max="9994" width="10" style="1" customWidth="1"/>
    <col min="9995" max="9995" width="17" style="1" customWidth="1"/>
    <col min="9996" max="10240" width="10" style="1"/>
    <col min="10241" max="10241" width="12.125" style="1" customWidth="1"/>
    <col min="10242" max="10242" width="6.125" style="1" customWidth="1"/>
    <col min="10243" max="10243" width="18.125" style="1" customWidth="1"/>
    <col min="10244" max="10244" width="11.625" style="1" customWidth="1"/>
    <col min="10245" max="10245" width="6.125" style="1" customWidth="1"/>
    <col min="10246" max="10246" width="11.625" style="1" customWidth="1"/>
    <col min="10247" max="10247" width="6.125" style="1" customWidth="1"/>
    <col min="10248" max="10248" width="10.625" style="1" customWidth="1"/>
    <col min="10249" max="10249" width="6.125" style="1" customWidth="1"/>
    <col min="10250" max="10250" width="10" style="1" customWidth="1"/>
    <col min="10251" max="10251" width="17" style="1" customWidth="1"/>
    <col min="10252" max="10496" width="10" style="1"/>
    <col min="10497" max="10497" width="12.125" style="1" customWidth="1"/>
    <col min="10498" max="10498" width="6.125" style="1" customWidth="1"/>
    <col min="10499" max="10499" width="18.125" style="1" customWidth="1"/>
    <col min="10500" max="10500" width="11.625" style="1" customWidth="1"/>
    <col min="10501" max="10501" width="6.125" style="1" customWidth="1"/>
    <col min="10502" max="10502" width="11.625" style="1" customWidth="1"/>
    <col min="10503" max="10503" width="6.125" style="1" customWidth="1"/>
    <col min="10504" max="10504" width="10.625" style="1" customWidth="1"/>
    <col min="10505" max="10505" width="6.125" style="1" customWidth="1"/>
    <col min="10506" max="10506" width="10" style="1" customWidth="1"/>
    <col min="10507" max="10507" width="17" style="1" customWidth="1"/>
    <col min="10508" max="10752" width="10" style="1"/>
    <col min="10753" max="10753" width="12.125" style="1" customWidth="1"/>
    <col min="10754" max="10754" width="6.125" style="1" customWidth="1"/>
    <col min="10755" max="10755" width="18.125" style="1" customWidth="1"/>
    <col min="10756" max="10756" width="11.625" style="1" customWidth="1"/>
    <col min="10757" max="10757" width="6.125" style="1" customWidth="1"/>
    <col min="10758" max="10758" width="11.625" style="1" customWidth="1"/>
    <col min="10759" max="10759" width="6.125" style="1" customWidth="1"/>
    <col min="10760" max="10760" width="10.625" style="1" customWidth="1"/>
    <col min="10761" max="10761" width="6.125" style="1" customWidth="1"/>
    <col min="10762" max="10762" width="10" style="1" customWidth="1"/>
    <col min="10763" max="10763" width="17" style="1" customWidth="1"/>
    <col min="10764" max="11008" width="10" style="1"/>
    <col min="11009" max="11009" width="12.125" style="1" customWidth="1"/>
    <col min="11010" max="11010" width="6.125" style="1" customWidth="1"/>
    <col min="11011" max="11011" width="18.125" style="1" customWidth="1"/>
    <col min="11012" max="11012" width="11.625" style="1" customWidth="1"/>
    <col min="11013" max="11013" width="6.125" style="1" customWidth="1"/>
    <col min="11014" max="11014" width="11.625" style="1" customWidth="1"/>
    <col min="11015" max="11015" width="6.125" style="1" customWidth="1"/>
    <col min="11016" max="11016" width="10.625" style="1" customWidth="1"/>
    <col min="11017" max="11017" width="6.125" style="1" customWidth="1"/>
    <col min="11018" max="11018" width="10" style="1" customWidth="1"/>
    <col min="11019" max="11019" width="17" style="1" customWidth="1"/>
    <col min="11020" max="11264" width="10" style="1"/>
    <col min="11265" max="11265" width="12.125" style="1" customWidth="1"/>
    <col min="11266" max="11266" width="6.125" style="1" customWidth="1"/>
    <col min="11267" max="11267" width="18.125" style="1" customWidth="1"/>
    <col min="11268" max="11268" width="11.625" style="1" customWidth="1"/>
    <col min="11269" max="11269" width="6.125" style="1" customWidth="1"/>
    <col min="11270" max="11270" width="11.625" style="1" customWidth="1"/>
    <col min="11271" max="11271" width="6.125" style="1" customWidth="1"/>
    <col min="11272" max="11272" width="10.625" style="1" customWidth="1"/>
    <col min="11273" max="11273" width="6.125" style="1" customWidth="1"/>
    <col min="11274" max="11274" width="10" style="1" customWidth="1"/>
    <col min="11275" max="11275" width="17" style="1" customWidth="1"/>
    <col min="11276" max="11520" width="10" style="1"/>
    <col min="11521" max="11521" width="12.125" style="1" customWidth="1"/>
    <col min="11522" max="11522" width="6.125" style="1" customWidth="1"/>
    <col min="11523" max="11523" width="18.125" style="1" customWidth="1"/>
    <col min="11524" max="11524" width="11.625" style="1" customWidth="1"/>
    <col min="11525" max="11525" width="6.125" style="1" customWidth="1"/>
    <col min="11526" max="11526" width="11.625" style="1" customWidth="1"/>
    <col min="11527" max="11527" width="6.125" style="1" customWidth="1"/>
    <col min="11528" max="11528" width="10.625" style="1" customWidth="1"/>
    <col min="11529" max="11529" width="6.125" style="1" customWidth="1"/>
    <col min="11530" max="11530" width="10" style="1" customWidth="1"/>
    <col min="11531" max="11531" width="17" style="1" customWidth="1"/>
    <col min="11532" max="11776" width="10" style="1"/>
    <col min="11777" max="11777" width="12.125" style="1" customWidth="1"/>
    <col min="11778" max="11778" width="6.125" style="1" customWidth="1"/>
    <col min="11779" max="11779" width="18.125" style="1" customWidth="1"/>
    <col min="11780" max="11780" width="11.625" style="1" customWidth="1"/>
    <col min="11781" max="11781" width="6.125" style="1" customWidth="1"/>
    <col min="11782" max="11782" width="11.625" style="1" customWidth="1"/>
    <col min="11783" max="11783" width="6.125" style="1" customWidth="1"/>
    <col min="11784" max="11784" width="10.625" style="1" customWidth="1"/>
    <col min="11785" max="11785" width="6.125" style="1" customWidth="1"/>
    <col min="11786" max="11786" width="10" style="1" customWidth="1"/>
    <col min="11787" max="11787" width="17" style="1" customWidth="1"/>
    <col min="11788" max="12032" width="10" style="1"/>
    <col min="12033" max="12033" width="12.125" style="1" customWidth="1"/>
    <col min="12034" max="12034" width="6.125" style="1" customWidth="1"/>
    <col min="12035" max="12035" width="18.125" style="1" customWidth="1"/>
    <col min="12036" max="12036" width="11.625" style="1" customWidth="1"/>
    <col min="12037" max="12037" width="6.125" style="1" customWidth="1"/>
    <col min="12038" max="12038" width="11.625" style="1" customWidth="1"/>
    <col min="12039" max="12039" width="6.125" style="1" customWidth="1"/>
    <col min="12040" max="12040" width="10.625" style="1" customWidth="1"/>
    <col min="12041" max="12041" width="6.125" style="1" customWidth="1"/>
    <col min="12042" max="12042" width="10" style="1" customWidth="1"/>
    <col min="12043" max="12043" width="17" style="1" customWidth="1"/>
    <col min="12044" max="12288" width="10" style="1"/>
    <col min="12289" max="12289" width="12.125" style="1" customWidth="1"/>
    <col min="12290" max="12290" width="6.125" style="1" customWidth="1"/>
    <col min="12291" max="12291" width="18.125" style="1" customWidth="1"/>
    <col min="12292" max="12292" width="11.625" style="1" customWidth="1"/>
    <col min="12293" max="12293" width="6.125" style="1" customWidth="1"/>
    <col min="12294" max="12294" width="11.625" style="1" customWidth="1"/>
    <col min="12295" max="12295" width="6.125" style="1" customWidth="1"/>
    <col min="12296" max="12296" width="10.625" style="1" customWidth="1"/>
    <col min="12297" max="12297" width="6.125" style="1" customWidth="1"/>
    <col min="12298" max="12298" width="10" style="1" customWidth="1"/>
    <col min="12299" max="12299" width="17" style="1" customWidth="1"/>
    <col min="12300" max="12544" width="10" style="1"/>
    <col min="12545" max="12545" width="12.125" style="1" customWidth="1"/>
    <col min="12546" max="12546" width="6.125" style="1" customWidth="1"/>
    <col min="12547" max="12547" width="18.125" style="1" customWidth="1"/>
    <col min="12548" max="12548" width="11.625" style="1" customWidth="1"/>
    <col min="12549" max="12549" width="6.125" style="1" customWidth="1"/>
    <col min="12550" max="12550" width="11.625" style="1" customWidth="1"/>
    <col min="12551" max="12551" width="6.125" style="1" customWidth="1"/>
    <col min="12552" max="12552" width="10.625" style="1" customWidth="1"/>
    <col min="12553" max="12553" width="6.125" style="1" customWidth="1"/>
    <col min="12554" max="12554" width="10" style="1" customWidth="1"/>
    <col min="12555" max="12555" width="17" style="1" customWidth="1"/>
    <col min="12556" max="12800" width="10" style="1"/>
    <col min="12801" max="12801" width="12.125" style="1" customWidth="1"/>
    <col min="12802" max="12802" width="6.125" style="1" customWidth="1"/>
    <col min="12803" max="12803" width="18.125" style="1" customWidth="1"/>
    <col min="12804" max="12804" width="11.625" style="1" customWidth="1"/>
    <col min="12805" max="12805" width="6.125" style="1" customWidth="1"/>
    <col min="12806" max="12806" width="11.625" style="1" customWidth="1"/>
    <col min="12807" max="12807" width="6.125" style="1" customWidth="1"/>
    <col min="12808" max="12808" width="10.625" style="1" customWidth="1"/>
    <col min="12809" max="12809" width="6.125" style="1" customWidth="1"/>
    <col min="12810" max="12810" width="10" style="1" customWidth="1"/>
    <col min="12811" max="12811" width="17" style="1" customWidth="1"/>
    <col min="12812" max="13056" width="10" style="1"/>
    <col min="13057" max="13057" width="12.125" style="1" customWidth="1"/>
    <col min="13058" max="13058" width="6.125" style="1" customWidth="1"/>
    <col min="13059" max="13059" width="18.125" style="1" customWidth="1"/>
    <col min="13060" max="13060" width="11.625" style="1" customWidth="1"/>
    <col min="13061" max="13061" width="6.125" style="1" customWidth="1"/>
    <col min="13062" max="13062" width="11.625" style="1" customWidth="1"/>
    <col min="13063" max="13063" width="6.125" style="1" customWidth="1"/>
    <col min="13064" max="13064" width="10.625" style="1" customWidth="1"/>
    <col min="13065" max="13065" width="6.125" style="1" customWidth="1"/>
    <col min="13066" max="13066" width="10" style="1" customWidth="1"/>
    <col min="13067" max="13067" width="17" style="1" customWidth="1"/>
    <col min="13068" max="13312" width="10" style="1"/>
    <col min="13313" max="13313" width="12.125" style="1" customWidth="1"/>
    <col min="13314" max="13314" width="6.125" style="1" customWidth="1"/>
    <col min="13315" max="13315" width="18.125" style="1" customWidth="1"/>
    <col min="13316" max="13316" width="11.625" style="1" customWidth="1"/>
    <col min="13317" max="13317" width="6.125" style="1" customWidth="1"/>
    <col min="13318" max="13318" width="11.625" style="1" customWidth="1"/>
    <col min="13319" max="13319" width="6.125" style="1" customWidth="1"/>
    <col min="13320" max="13320" width="10.625" style="1" customWidth="1"/>
    <col min="13321" max="13321" width="6.125" style="1" customWidth="1"/>
    <col min="13322" max="13322" width="10" style="1" customWidth="1"/>
    <col min="13323" max="13323" width="17" style="1" customWidth="1"/>
    <col min="13324" max="13568" width="10" style="1"/>
    <col min="13569" max="13569" width="12.125" style="1" customWidth="1"/>
    <col min="13570" max="13570" width="6.125" style="1" customWidth="1"/>
    <col min="13571" max="13571" width="18.125" style="1" customWidth="1"/>
    <col min="13572" max="13572" width="11.625" style="1" customWidth="1"/>
    <col min="13573" max="13573" width="6.125" style="1" customWidth="1"/>
    <col min="13574" max="13574" width="11.625" style="1" customWidth="1"/>
    <col min="13575" max="13575" width="6.125" style="1" customWidth="1"/>
    <col min="13576" max="13576" width="10.625" style="1" customWidth="1"/>
    <col min="13577" max="13577" width="6.125" style="1" customWidth="1"/>
    <col min="13578" max="13578" width="10" style="1" customWidth="1"/>
    <col min="13579" max="13579" width="17" style="1" customWidth="1"/>
    <col min="13580" max="13824" width="10" style="1"/>
    <col min="13825" max="13825" width="12.125" style="1" customWidth="1"/>
    <col min="13826" max="13826" width="6.125" style="1" customWidth="1"/>
    <col min="13827" max="13827" width="18.125" style="1" customWidth="1"/>
    <col min="13828" max="13828" width="11.625" style="1" customWidth="1"/>
    <col min="13829" max="13829" width="6.125" style="1" customWidth="1"/>
    <col min="13830" max="13830" width="11.625" style="1" customWidth="1"/>
    <col min="13831" max="13831" width="6.125" style="1" customWidth="1"/>
    <col min="13832" max="13832" width="10.625" style="1" customWidth="1"/>
    <col min="13833" max="13833" width="6.125" style="1" customWidth="1"/>
    <col min="13834" max="13834" width="10" style="1" customWidth="1"/>
    <col min="13835" max="13835" width="17" style="1" customWidth="1"/>
    <col min="13836" max="14080" width="10" style="1"/>
    <col min="14081" max="14081" width="12.125" style="1" customWidth="1"/>
    <col min="14082" max="14082" width="6.125" style="1" customWidth="1"/>
    <col min="14083" max="14083" width="18.125" style="1" customWidth="1"/>
    <col min="14084" max="14084" width="11.625" style="1" customWidth="1"/>
    <col min="14085" max="14085" width="6.125" style="1" customWidth="1"/>
    <col min="14086" max="14086" width="11.625" style="1" customWidth="1"/>
    <col min="14087" max="14087" width="6.125" style="1" customWidth="1"/>
    <col min="14088" max="14088" width="10.625" style="1" customWidth="1"/>
    <col min="14089" max="14089" width="6.125" style="1" customWidth="1"/>
    <col min="14090" max="14090" width="10" style="1" customWidth="1"/>
    <col min="14091" max="14091" width="17" style="1" customWidth="1"/>
    <col min="14092" max="14336" width="10" style="1"/>
    <col min="14337" max="14337" width="12.125" style="1" customWidth="1"/>
    <col min="14338" max="14338" width="6.125" style="1" customWidth="1"/>
    <col min="14339" max="14339" width="18.125" style="1" customWidth="1"/>
    <col min="14340" max="14340" width="11.625" style="1" customWidth="1"/>
    <col min="14341" max="14341" width="6.125" style="1" customWidth="1"/>
    <col min="14342" max="14342" width="11.625" style="1" customWidth="1"/>
    <col min="14343" max="14343" width="6.125" style="1" customWidth="1"/>
    <col min="14344" max="14344" width="10.625" style="1" customWidth="1"/>
    <col min="14345" max="14345" width="6.125" style="1" customWidth="1"/>
    <col min="14346" max="14346" width="10" style="1" customWidth="1"/>
    <col min="14347" max="14347" width="17" style="1" customWidth="1"/>
    <col min="14348" max="14592" width="10" style="1"/>
    <col min="14593" max="14593" width="12.125" style="1" customWidth="1"/>
    <col min="14594" max="14594" width="6.125" style="1" customWidth="1"/>
    <col min="14595" max="14595" width="18.125" style="1" customWidth="1"/>
    <col min="14596" max="14596" width="11.625" style="1" customWidth="1"/>
    <col min="14597" max="14597" width="6.125" style="1" customWidth="1"/>
    <col min="14598" max="14598" width="11.625" style="1" customWidth="1"/>
    <col min="14599" max="14599" width="6.125" style="1" customWidth="1"/>
    <col min="14600" max="14600" width="10.625" style="1" customWidth="1"/>
    <col min="14601" max="14601" width="6.125" style="1" customWidth="1"/>
    <col min="14602" max="14602" width="10" style="1" customWidth="1"/>
    <col min="14603" max="14603" width="17" style="1" customWidth="1"/>
    <col min="14604" max="14848" width="10" style="1"/>
    <col min="14849" max="14849" width="12.125" style="1" customWidth="1"/>
    <col min="14850" max="14850" width="6.125" style="1" customWidth="1"/>
    <col min="14851" max="14851" width="18.125" style="1" customWidth="1"/>
    <col min="14852" max="14852" width="11.625" style="1" customWidth="1"/>
    <col min="14853" max="14853" width="6.125" style="1" customWidth="1"/>
    <col min="14854" max="14854" width="11.625" style="1" customWidth="1"/>
    <col min="14855" max="14855" width="6.125" style="1" customWidth="1"/>
    <col min="14856" max="14856" width="10.625" style="1" customWidth="1"/>
    <col min="14857" max="14857" width="6.125" style="1" customWidth="1"/>
    <col min="14858" max="14858" width="10" style="1" customWidth="1"/>
    <col min="14859" max="14859" width="17" style="1" customWidth="1"/>
    <col min="14860" max="15104" width="10" style="1"/>
    <col min="15105" max="15105" width="12.125" style="1" customWidth="1"/>
    <col min="15106" max="15106" width="6.125" style="1" customWidth="1"/>
    <col min="15107" max="15107" width="18.125" style="1" customWidth="1"/>
    <col min="15108" max="15108" width="11.625" style="1" customWidth="1"/>
    <col min="15109" max="15109" width="6.125" style="1" customWidth="1"/>
    <col min="15110" max="15110" width="11.625" style="1" customWidth="1"/>
    <col min="15111" max="15111" width="6.125" style="1" customWidth="1"/>
    <col min="15112" max="15112" width="10.625" style="1" customWidth="1"/>
    <col min="15113" max="15113" width="6.125" style="1" customWidth="1"/>
    <col min="15114" max="15114" width="10" style="1" customWidth="1"/>
    <col min="15115" max="15115" width="17" style="1" customWidth="1"/>
    <col min="15116" max="15360" width="10" style="1"/>
    <col min="15361" max="15361" width="12.125" style="1" customWidth="1"/>
    <col min="15362" max="15362" width="6.125" style="1" customWidth="1"/>
    <col min="15363" max="15363" width="18.125" style="1" customWidth="1"/>
    <col min="15364" max="15364" width="11.625" style="1" customWidth="1"/>
    <col min="15365" max="15365" width="6.125" style="1" customWidth="1"/>
    <col min="15366" max="15366" width="11.625" style="1" customWidth="1"/>
    <col min="15367" max="15367" width="6.125" style="1" customWidth="1"/>
    <col min="15368" max="15368" width="10.625" style="1" customWidth="1"/>
    <col min="15369" max="15369" width="6.125" style="1" customWidth="1"/>
    <col min="15370" max="15370" width="10" style="1" customWidth="1"/>
    <col min="15371" max="15371" width="17" style="1" customWidth="1"/>
    <col min="15372" max="15616" width="10" style="1"/>
    <col min="15617" max="15617" width="12.125" style="1" customWidth="1"/>
    <col min="15618" max="15618" width="6.125" style="1" customWidth="1"/>
    <col min="15619" max="15619" width="18.125" style="1" customWidth="1"/>
    <col min="15620" max="15620" width="11.625" style="1" customWidth="1"/>
    <col min="15621" max="15621" width="6.125" style="1" customWidth="1"/>
    <col min="15622" max="15622" width="11.625" style="1" customWidth="1"/>
    <col min="15623" max="15623" width="6.125" style="1" customWidth="1"/>
    <col min="15624" max="15624" width="10.625" style="1" customWidth="1"/>
    <col min="15625" max="15625" width="6.125" style="1" customWidth="1"/>
    <col min="15626" max="15626" width="10" style="1" customWidth="1"/>
    <col min="15627" max="15627" width="17" style="1" customWidth="1"/>
    <col min="15628" max="15872" width="10" style="1"/>
    <col min="15873" max="15873" width="12.125" style="1" customWidth="1"/>
    <col min="15874" max="15874" width="6.125" style="1" customWidth="1"/>
    <col min="15875" max="15875" width="18.125" style="1" customWidth="1"/>
    <col min="15876" max="15876" width="11.625" style="1" customWidth="1"/>
    <col min="15877" max="15877" width="6.125" style="1" customWidth="1"/>
    <col min="15878" max="15878" width="11.625" style="1" customWidth="1"/>
    <col min="15879" max="15879" width="6.125" style="1" customWidth="1"/>
    <col min="15880" max="15880" width="10.625" style="1" customWidth="1"/>
    <col min="15881" max="15881" width="6.125" style="1" customWidth="1"/>
    <col min="15882" max="15882" width="10" style="1" customWidth="1"/>
    <col min="15883" max="15883" width="17" style="1" customWidth="1"/>
    <col min="15884" max="16128" width="10" style="1"/>
    <col min="16129" max="16129" width="12.125" style="1" customWidth="1"/>
    <col min="16130" max="16130" width="6.125" style="1" customWidth="1"/>
    <col min="16131" max="16131" width="18.125" style="1" customWidth="1"/>
    <col min="16132" max="16132" width="11.625" style="1" customWidth="1"/>
    <col min="16133" max="16133" width="6.125" style="1" customWidth="1"/>
    <col min="16134" max="16134" width="11.625" style="1" customWidth="1"/>
    <col min="16135" max="16135" width="6.125" style="1" customWidth="1"/>
    <col min="16136" max="16136" width="10.625" style="1" customWidth="1"/>
    <col min="16137" max="16137" width="6.125" style="1" customWidth="1"/>
    <col min="16138" max="16138" width="10" style="1" customWidth="1"/>
    <col min="16139" max="16139" width="17" style="1" customWidth="1"/>
    <col min="16140" max="16384" width="10" style="1"/>
  </cols>
  <sheetData>
    <row r="1" spans="1:17" ht="30.7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</row>
    <row r="2" spans="1:17" ht="24.95" customHeight="1">
      <c r="A2" s="217" t="s">
        <v>1</v>
      </c>
      <c r="B2" s="218"/>
      <c r="C2" s="218"/>
      <c r="D2" s="218"/>
      <c r="E2" s="218"/>
      <c r="F2" s="218"/>
      <c r="G2" s="218"/>
      <c r="H2" s="219" t="s">
        <v>2</v>
      </c>
      <c r="I2" s="220"/>
      <c r="J2" s="2"/>
      <c r="K2" s="3"/>
      <c r="L2" s="4"/>
      <c r="M2" s="4"/>
      <c r="N2" s="4"/>
      <c r="O2" s="4"/>
      <c r="P2" s="4"/>
      <c r="Q2" s="4"/>
    </row>
    <row r="3" spans="1:17" ht="24" customHeight="1" thickBot="1">
      <c r="A3" s="221" t="s">
        <v>195</v>
      </c>
      <c r="B3" s="222"/>
      <c r="C3" s="222"/>
      <c r="D3" s="222"/>
      <c r="E3" s="222"/>
      <c r="F3" s="222"/>
      <c r="G3" s="222"/>
      <c r="H3" s="223" t="s">
        <v>3</v>
      </c>
      <c r="I3" s="223"/>
      <c r="J3" s="5"/>
      <c r="K3" s="6"/>
      <c r="L3" s="7"/>
      <c r="M3" s="4"/>
      <c r="N3" s="4"/>
      <c r="O3" s="8"/>
      <c r="P3" s="4"/>
      <c r="Q3" s="4"/>
    </row>
    <row r="4" spans="1:17" ht="30" customHeight="1">
      <c r="A4" s="224" t="s">
        <v>4</v>
      </c>
      <c r="B4" s="225"/>
      <c r="C4" s="226" t="s">
        <v>5</v>
      </c>
      <c r="D4" s="228" t="s">
        <v>6</v>
      </c>
      <c r="E4" s="229"/>
      <c r="F4" s="229"/>
      <c r="G4" s="229"/>
      <c r="H4" s="229"/>
      <c r="I4" s="230"/>
      <c r="J4" s="9"/>
      <c r="K4" s="6"/>
      <c r="L4" s="7"/>
      <c r="M4" s="4"/>
      <c r="N4" s="4"/>
      <c r="O4" s="8"/>
      <c r="P4" s="4"/>
      <c r="Q4" s="4"/>
    </row>
    <row r="5" spans="1:17" ht="27" customHeight="1">
      <c r="A5" s="231" t="s">
        <v>7</v>
      </c>
      <c r="B5" s="233" t="s">
        <v>8</v>
      </c>
      <c r="C5" s="227"/>
      <c r="D5" s="208" t="s">
        <v>9</v>
      </c>
      <c r="E5" s="209"/>
      <c r="F5" s="210" t="s">
        <v>10</v>
      </c>
      <c r="G5" s="211"/>
      <c r="H5" s="212" t="s">
        <v>11</v>
      </c>
      <c r="I5" s="213"/>
      <c r="J5" s="10"/>
      <c r="K5" s="11"/>
      <c r="L5" s="11"/>
    </row>
    <row r="6" spans="1:17" ht="24" customHeight="1">
      <c r="A6" s="232"/>
      <c r="B6" s="234"/>
      <c r="C6" s="227"/>
      <c r="D6" s="12" t="s">
        <v>12</v>
      </c>
      <c r="E6" s="13" t="s">
        <v>8</v>
      </c>
      <c r="F6" s="12" t="s">
        <v>13</v>
      </c>
      <c r="G6" s="13" t="s">
        <v>8</v>
      </c>
      <c r="H6" s="14" t="s">
        <v>12</v>
      </c>
      <c r="I6" s="15" t="s">
        <v>8</v>
      </c>
      <c r="J6" s="10"/>
      <c r="K6" s="11"/>
      <c r="L6" s="11"/>
    </row>
    <row r="7" spans="1:17" ht="22.5" customHeight="1">
      <c r="A7" s="16">
        <v>1628100642</v>
      </c>
      <c r="B7" s="17">
        <f>+A7/$A$7*100</f>
        <v>100</v>
      </c>
      <c r="C7" s="18" t="s">
        <v>14</v>
      </c>
      <c r="D7" s="19">
        <v>1778779700</v>
      </c>
      <c r="E7" s="17">
        <f t="shared" ref="E7:E33" si="0">IF(D7=0, ,(+D7/D$7)*100)</f>
        <v>100</v>
      </c>
      <c r="F7" s="19">
        <v>2079094000</v>
      </c>
      <c r="G7" s="17">
        <f t="shared" ref="G7:G33" si="1">IF(F7=0, ,(+F7/F$7)*100)</f>
        <v>100</v>
      </c>
      <c r="H7" s="19">
        <f>D7-F7</f>
        <v>-300314300</v>
      </c>
      <c r="I7" s="20">
        <f>+H7/F7*100</f>
        <v>-14.444479181797456</v>
      </c>
      <c r="J7" s="11"/>
    </row>
    <row r="8" spans="1:17" ht="22.5" customHeight="1">
      <c r="A8" s="21">
        <v>1352955086</v>
      </c>
      <c r="B8" s="22">
        <f>+A8/$A$7*100</f>
        <v>83.1002120567925</v>
      </c>
      <c r="C8" s="23" t="s">
        <v>15</v>
      </c>
      <c r="D8" s="24">
        <v>1477925507</v>
      </c>
      <c r="E8" s="22">
        <f t="shared" si="0"/>
        <v>83.086483784360709</v>
      </c>
      <c r="F8" s="24">
        <v>1760348000</v>
      </c>
      <c r="G8" s="22">
        <f t="shared" si="1"/>
        <v>84.668995245044229</v>
      </c>
      <c r="H8" s="24">
        <f t="shared" ref="H8:H33" si="2">D8-F8</f>
        <v>-282422493</v>
      </c>
      <c r="I8" s="25">
        <f>+H8/F8*100</f>
        <v>-16.043560307393765</v>
      </c>
      <c r="J8" s="11"/>
    </row>
    <row r="9" spans="1:17" ht="22.5" customHeight="1">
      <c r="A9" s="21">
        <v>44603184</v>
      </c>
      <c r="B9" s="22">
        <f>+A9/$A$7*100</f>
        <v>2.7395839574885446</v>
      </c>
      <c r="C9" s="23" t="s">
        <v>16</v>
      </c>
      <c r="D9" s="24">
        <v>45181646</v>
      </c>
      <c r="E9" s="22">
        <f t="shared" si="0"/>
        <v>2.5400360707961758</v>
      </c>
      <c r="F9" s="24">
        <v>49320000</v>
      </c>
      <c r="G9" s="22">
        <f t="shared" si="1"/>
        <v>2.3721871161188477</v>
      </c>
      <c r="H9" s="24">
        <f t="shared" si="2"/>
        <v>-4138354</v>
      </c>
      <c r="I9" s="25">
        <f t="shared" ref="I9:I33" si="3">+H9/F9*100</f>
        <v>-8.390823195458232</v>
      </c>
    </row>
    <row r="10" spans="1:17" ht="22.5" customHeight="1">
      <c r="A10" s="21"/>
      <c r="B10" s="22">
        <f t="shared" ref="B10:B33" si="4">+A10/$A$7*100</f>
        <v>0</v>
      </c>
      <c r="C10" s="23" t="s">
        <v>17</v>
      </c>
      <c r="D10" s="24"/>
      <c r="E10" s="22">
        <f t="shared" si="0"/>
        <v>0</v>
      </c>
      <c r="F10" s="24"/>
      <c r="G10" s="22">
        <f t="shared" si="1"/>
        <v>0</v>
      </c>
      <c r="H10" s="24">
        <f t="shared" si="2"/>
        <v>0</v>
      </c>
      <c r="I10" s="25"/>
    </row>
    <row r="11" spans="1:17" ht="22.5" customHeight="1">
      <c r="A11" s="21"/>
      <c r="B11" s="22">
        <f t="shared" si="4"/>
        <v>0</v>
      </c>
      <c r="C11" s="23" t="s">
        <v>18</v>
      </c>
      <c r="D11" s="24"/>
      <c r="E11" s="22">
        <f t="shared" si="0"/>
        <v>0</v>
      </c>
      <c r="F11" s="24"/>
      <c r="G11" s="22">
        <f t="shared" si="1"/>
        <v>0</v>
      </c>
      <c r="H11" s="24">
        <f t="shared" si="2"/>
        <v>0</v>
      </c>
      <c r="I11" s="25"/>
    </row>
    <row r="12" spans="1:17" ht="22.5" customHeight="1">
      <c r="A12" s="21">
        <v>230542372</v>
      </c>
      <c r="B12" s="22">
        <f t="shared" si="4"/>
        <v>14.160203985718962</v>
      </c>
      <c r="C12" s="23" t="s">
        <v>19</v>
      </c>
      <c r="D12" s="24">
        <v>255672547</v>
      </c>
      <c r="E12" s="22">
        <f t="shared" si="0"/>
        <v>14.373480144843121</v>
      </c>
      <c r="F12" s="24">
        <v>269426000</v>
      </c>
      <c r="G12" s="22">
        <f t="shared" si="1"/>
        <v>12.958817638836917</v>
      </c>
      <c r="H12" s="24">
        <f t="shared" si="2"/>
        <v>-13753453</v>
      </c>
      <c r="I12" s="25">
        <f t="shared" si="3"/>
        <v>-5.1047237460378732</v>
      </c>
    </row>
    <row r="13" spans="1:17" ht="22.5" customHeight="1">
      <c r="A13" s="26">
        <v>1411726955</v>
      </c>
      <c r="B13" s="22">
        <f t="shared" si="4"/>
        <v>86.710054561848153</v>
      </c>
      <c r="C13" s="27" t="s">
        <v>20</v>
      </c>
      <c r="D13" s="24">
        <v>1522614912</v>
      </c>
      <c r="E13" s="22">
        <f t="shared" si="0"/>
        <v>85.59884689486843</v>
      </c>
      <c r="F13" s="24">
        <v>1824081000</v>
      </c>
      <c r="G13" s="22">
        <f t="shared" si="1"/>
        <v>87.734417010486297</v>
      </c>
      <c r="H13" s="24">
        <f t="shared" si="2"/>
        <v>-301466088</v>
      </c>
      <c r="I13" s="25">
        <f t="shared" si="3"/>
        <v>-16.527012122816913</v>
      </c>
      <c r="K13" s="28">
        <f>F7+F24</f>
        <v>2087928000</v>
      </c>
    </row>
    <row r="14" spans="1:17" ht="22.5" customHeight="1">
      <c r="A14" s="21">
        <v>1222398239</v>
      </c>
      <c r="B14" s="22">
        <f t="shared" si="4"/>
        <v>75.081245438142886</v>
      </c>
      <c r="C14" s="23" t="s">
        <v>21</v>
      </c>
      <c r="D14" s="24">
        <v>1315936510</v>
      </c>
      <c r="E14" s="22">
        <f t="shared" si="0"/>
        <v>73.979735095919978</v>
      </c>
      <c r="F14" s="24">
        <v>1608270000</v>
      </c>
      <c r="G14" s="22">
        <f t="shared" si="1"/>
        <v>77.354366854023908</v>
      </c>
      <c r="H14" s="24">
        <f t="shared" si="2"/>
        <v>-292333490</v>
      </c>
      <c r="I14" s="25">
        <f t="shared" si="3"/>
        <v>-18.176891318000088</v>
      </c>
      <c r="K14" s="28">
        <f>F13+F19+F27+F32</f>
        <v>1951398000</v>
      </c>
    </row>
    <row r="15" spans="1:17" ht="22.5" customHeight="1">
      <c r="A15" s="21">
        <v>53547349</v>
      </c>
      <c r="B15" s="22">
        <f t="shared" si="4"/>
        <v>3.2889458807792793</v>
      </c>
      <c r="C15" s="23" t="s">
        <v>22</v>
      </c>
      <c r="D15" s="24">
        <v>54387260</v>
      </c>
      <c r="E15" s="22">
        <f t="shared" si="0"/>
        <v>3.0575601914053774</v>
      </c>
      <c r="F15" s="24">
        <v>60640000</v>
      </c>
      <c r="G15" s="22">
        <f t="shared" si="1"/>
        <v>2.916655043013928</v>
      </c>
      <c r="H15" s="24">
        <f t="shared" si="2"/>
        <v>-6252740</v>
      </c>
      <c r="I15" s="25">
        <f t="shared" si="3"/>
        <v>-10.311246701846965</v>
      </c>
      <c r="K15" s="29">
        <f>D7+D24</f>
        <v>1797523067</v>
      </c>
    </row>
    <row r="16" spans="1:17" ht="22.5" customHeight="1">
      <c r="A16" s="21">
        <v>0</v>
      </c>
      <c r="B16" s="22">
        <f t="shared" si="4"/>
        <v>0</v>
      </c>
      <c r="C16" s="23" t="s">
        <v>23</v>
      </c>
      <c r="D16" s="24">
        <v>0</v>
      </c>
      <c r="E16" s="22">
        <f t="shared" si="0"/>
        <v>0</v>
      </c>
      <c r="F16" s="24">
        <v>0</v>
      </c>
      <c r="G16" s="22">
        <f t="shared" si="1"/>
        <v>0</v>
      </c>
      <c r="H16" s="24">
        <f t="shared" si="2"/>
        <v>0</v>
      </c>
      <c r="I16" s="25"/>
      <c r="K16" s="29">
        <f>D13+D19+D27+D32</f>
        <v>1624820505</v>
      </c>
    </row>
    <row r="17" spans="1:9" ht="22.5" customHeight="1">
      <c r="A17" s="21">
        <v>135781367</v>
      </c>
      <c r="B17" s="22">
        <f t="shared" si="4"/>
        <v>8.3398632429259862</v>
      </c>
      <c r="C17" s="23" t="s">
        <v>24</v>
      </c>
      <c r="D17" s="24">
        <v>152291142</v>
      </c>
      <c r="E17" s="22">
        <f t="shared" si="0"/>
        <v>8.5615516075430822</v>
      </c>
      <c r="F17" s="24">
        <v>155171000</v>
      </c>
      <c r="G17" s="22">
        <f t="shared" si="1"/>
        <v>7.4633951134484535</v>
      </c>
      <c r="H17" s="24">
        <f t="shared" si="2"/>
        <v>-2879858</v>
      </c>
      <c r="I17" s="25">
        <f t="shared" si="3"/>
        <v>-1.8559253984314079</v>
      </c>
    </row>
    <row r="18" spans="1:9" ht="22.5" customHeight="1">
      <c r="A18" s="21">
        <v>216373687</v>
      </c>
      <c r="B18" s="22">
        <f t="shared" si="4"/>
        <v>13.28994543815185</v>
      </c>
      <c r="C18" s="27" t="s">
        <v>25</v>
      </c>
      <c r="D18" s="24">
        <v>256164788</v>
      </c>
      <c r="E18" s="22">
        <f t="shared" si="0"/>
        <v>14.401153105131566</v>
      </c>
      <c r="F18" s="24">
        <v>255013000</v>
      </c>
      <c r="G18" s="22">
        <f t="shared" si="1"/>
        <v>12.265582989513701</v>
      </c>
      <c r="H18" s="24">
        <f t="shared" si="2"/>
        <v>1151788</v>
      </c>
      <c r="I18" s="25">
        <f t="shared" si="3"/>
        <v>0.4516585428978131</v>
      </c>
    </row>
    <row r="19" spans="1:9" ht="22.5" customHeight="1">
      <c r="A19" s="21">
        <v>57150316</v>
      </c>
      <c r="B19" s="22">
        <f t="shared" si="4"/>
        <v>3.5102446695061249</v>
      </c>
      <c r="C19" s="27" t="s">
        <v>26</v>
      </c>
      <c r="D19" s="24">
        <v>58043952</v>
      </c>
      <c r="E19" s="22">
        <f t="shared" si="0"/>
        <v>3.2631332592788191</v>
      </c>
      <c r="F19" s="24">
        <v>80287000</v>
      </c>
      <c r="G19" s="22">
        <f t="shared" si="1"/>
        <v>3.8616339617160169</v>
      </c>
      <c r="H19" s="24">
        <f t="shared" si="2"/>
        <v>-22243048</v>
      </c>
      <c r="I19" s="25">
        <f t="shared" si="3"/>
        <v>-27.704420391844259</v>
      </c>
    </row>
    <row r="20" spans="1:9" ht="22.5" customHeight="1">
      <c r="A20" s="21">
        <v>0</v>
      </c>
      <c r="B20" s="22">
        <f t="shared" si="4"/>
        <v>0</v>
      </c>
      <c r="C20" s="23" t="s">
        <v>27</v>
      </c>
      <c r="D20" s="24">
        <v>0</v>
      </c>
      <c r="E20" s="22">
        <f t="shared" si="0"/>
        <v>0</v>
      </c>
      <c r="F20" s="24">
        <v>0</v>
      </c>
      <c r="G20" s="22">
        <f t="shared" si="1"/>
        <v>0</v>
      </c>
      <c r="H20" s="24">
        <f t="shared" si="2"/>
        <v>0</v>
      </c>
      <c r="I20" s="25"/>
    </row>
    <row r="21" spans="1:9" ht="22.5" customHeight="1">
      <c r="A21" s="21">
        <v>57150316</v>
      </c>
      <c r="B21" s="22">
        <f t="shared" si="4"/>
        <v>3.5102446695061249</v>
      </c>
      <c r="C21" s="23" t="s">
        <v>28</v>
      </c>
      <c r="D21" s="24">
        <v>58043952</v>
      </c>
      <c r="E21" s="22">
        <f t="shared" si="0"/>
        <v>3.2631332592788191</v>
      </c>
      <c r="F21" s="24">
        <v>80287000</v>
      </c>
      <c r="G21" s="22">
        <f t="shared" si="1"/>
        <v>3.8616339617160169</v>
      </c>
      <c r="H21" s="24">
        <f t="shared" si="2"/>
        <v>-22243048</v>
      </c>
      <c r="I21" s="25">
        <f t="shared" si="3"/>
        <v>-27.704420391844259</v>
      </c>
    </row>
    <row r="22" spans="1:9" ht="22.5" customHeight="1">
      <c r="A22" s="21">
        <v>0</v>
      </c>
      <c r="B22" s="22">
        <f t="shared" si="4"/>
        <v>0</v>
      </c>
      <c r="C22" s="23" t="s">
        <v>29</v>
      </c>
      <c r="D22" s="24">
        <v>0</v>
      </c>
      <c r="E22" s="22">
        <f t="shared" si="0"/>
        <v>0</v>
      </c>
      <c r="F22" s="24">
        <v>0</v>
      </c>
      <c r="G22" s="22">
        <f t="shared" si="1"/>
        <v>0</v>
      </c>
      <c r="H22" s="24">
        <f t="shared" si="2"/>
        <v>0</v>
      </c>
      <c r="I22" s="25"/>
    </row>
    <row r="23" spans="1:9" ht="22.5" customHeight="1">
      <c r="A23" s="21">
        <v>159223371</v>
      </c>
      <c r="B23" s="22">
        <f t="shared" si="4"/>
        <v>9.7797007686457249</v>
      </c>
      <c r="C23" s="27" t="s">
        <v>30</v>
      </c>
      <c r="D23" s="24">
        <v>198120836</v>
      </c>
      <c r="E23" s="22">
        <f t="shared" si="0"/>
        <v>11.13801984585275</v>
      </c>
      <c r="F23" s="24">
        <v>174726000</v>
      </c>
      <c r="G23" s="22">
        <f t="shared" si="1"/>
        <v>8.4039490277976849</v>
      </c>
      <c r="H23" s="24">
        <f t="shared" si="2"/>
        <v>23394836</v>
      </c>
      <c r="I23" s="25">
        <f t="shared" si="3"/>
        <v>13.389441754518502</v>
      </c>
    </row>
    <row r="24" spans="1:9" ht="22.5" customHeight="1">
      <c r="A24" s="21">
        <v>8604902</v>
      </c>
      <c r="B24" s="22">
        <f t="shared" si="4"/>
        <v>0.52852396086703346</v>
      </c>
      <c r="C24" s="27" t="s">
        <v>31</v>
      </c>
      <c r="D24" s="24">
        <v>18743367</v>
      </c>
      <c r="E24" s="22">
        <f t="shared" si="0"/>
        <v>1.0537205366128251</v>
      </c>
      <c r="F24" s="24">
        <v>8834000</v>
      </c>
      <c r="G24" s="22">
        <f t="shared" si="1"/>
        <v>0.42489661362112541</v>
      </c>
      <c r="H24" s="24">
        <f t="shared" si="2"/>
        <v>9909367</v>
      </c>
      <c r="I24" s="25">
        <f t="shared" si="3"/>
        <v>112.1730473171836</v>
      </c>
    </row>
    <row r="25" spans="1:9" ht="22.5" customHeight="1">
      <c r="A25" s="21">
        <v>6801877</v>
      </c>
      <c r="B25" s="22">
        <f t="shared" si="4"/>
        <v>0.41777988562453994</v>
      </c>
      <c r="C25" s="23" t="s">
        <v>32</v>
      </c>
      <c r="D25" s="24">
        <v>10943471</v>
      </c>
      <c r="E25" s="22">
        <f t="shared" si="0"/>
        <v>0.61522351531221098</v>
      </c>
      <c r="F25" s="24">
        <v>6988000</v>
      </c>
      <c r="G25" s="22">
        <f t="shared" si="1"/>
        <v>0.33610793932357075</v>
      </c>
      <c r="H25" s="24">
        <f t="shared" si="2"/>
        <v>3955471</v>
      </c>
      <c r="I25" s="25">
        <f t="shared" si="3"/>
        <v>56.603763594733827</v>
      </c>
    </row>
    <row r="26" spans="1:9" ht="22.5" customHeight="1">
      <c r="A26" s="21">
        <v>1803025</v>
      </c>
      <c r="B26" s="22">
        <f t="shared" si="4"/>
        <v>0.11074407524249352</v>
      </c>
      <c r="C26" s="23" t="s">
        <v>33</v>
      </c>
      <c r="D26" s="24">
        <v>7799896</v>
      </c>
      <c r="E26" s="22">
        <f t="shared" si="0"/>
        <v>0.43849702130061413</v>
      </c>
      <c r="F26" s="24">
        <v>1846000</v>
      </c>
      <c r="G26" s="22">
        <f t="shared" si="1"/>
        <v>8.8788674297554604E-2</v>
      </c>
      <c r="H26" s="24">
        <f t="shared" si="2"/>
        <v>5953896</v>
      </c>
      <c r="I26" s="25">
        <f t="shared" si="3"/>
        <v>322.5295774647887</v>
      </c>
    </row>
    <row r="27" spans="1:9" ht="22.5" customHeight="1">
      <c r="A27" s="21">
        <v>1888124</v>
      </c>
      <c r="B27" s="22">
        <f t="shared" si="4"/>
        <v>0.11597096342155978</v>
      </c>
      <c r="C27" s="27" t="s">
        <v>34</v>
      </c>
      <c r="D27" s="24">
        <v>736254</v>
      </c>
      <c r="E27" s="22">
        <f t="shared" si="0"/>
        <v>4.1390960330838049E-2</v>
      </c>
      <c r="F27" s="24">
        <v>4577000</v>
      </c>
      <c r="G27" s="22">
        <f t="shared" si="1"/>
        <v>0.22014396655466278</v>
      </c>
      <c r="H27" s="24">
        <f t="shared" si="2"/>
        <v>-3840746</v>
      </c>
      <c r="I27" s="25">
        <f t="shared" si="3"/>
        <v>-83.914048503386496</v>
      </c>
    </row>
    <row r="28" spans="1:9" ht="22.5" customHeight="1">
      <c r="A28" s="21">
        <v>0</v>
      </c>
      <c r="B28" s="22">
        <f t="shared" si="4"/>
        <v>0</v>
      </c>
      <c r="C28" s="23" t="s">
        <v>35</v>
      </c>
      <c r="D28" s="24">
        <v>0</v>
      </c>
      <c r="E28" s="22">
        <f t="shared" si="0"/>
        <v>0</v>
      </c>
      <c r="F28" s="24">
        <v>0</v>
      </c>
      <c r="G28" s="22">
        <f t="shared" si="1"/>
        <v>0</v>
      </c>
      <c r="H28" s="24">
        <f t="shared" si="2"/>
        <v>0</v>
      </c>
      <c r="I28" s="25"/>
    </row>
    <row r="29" spans="1:9" ht="22.5" customHeight="1">
      <c r="A29" s="21">
        <v>1888124</v>
      </c>
      <c r="B29" s="22">
        <f t="shared" si="4"/>
        <v>0.11597096342155978</v>
      </c>
      <c r="C29" s="23" t="s">
        <v>36</v>
      </c>
      <c r="D29" s="24">
        <v>736254</v>
      </c>
      <c r="E29" s="22">
        <f t="shared" si="0"/>
        <v>4.1390960330838049E-2</v>
      </c>
      <c r="F29" s="24">
        <v>4577000</v>
      </c>
      <c r="G29" s="22">
        <f t="shared" si="1"/>
        <v>0.22014396655466278</v>
      </c>
      <c r="H29" s="24">
        <f t="shared" si="2"/>
        <v>-3840746</v>
      </c>
      <c r="I29" s="25">
        <f t="shared" si="3"/>
        <v>-83.914048503386496</v>
      </c>
    </row>
    <row r="30" spans="1:9" ht="22.5" customHeight="1">
      <c r="A30" s="21">
        <v>6716778</v>
      </c>
      <c r="B30" s="22">
        <f t="shared" si="4"/>
        <v>0.41255299744547369</v>
      </c>
      <c r="C30" s="27" t="s">
        <v>37</v>
      </c>
      <c r="D30" s="24">
        <v>18007113</v>
      </c>
      <c r="E30" s="22">
        <f t="shared" si="0"/>
        <v>1.0123295762819871</v>
      </c>
      <c r="F30" s="24">
        <v>4257000</v>
      </c>
      <c r="G30" s="22">
        <f t="shared" si="1"/>
        <v>0.20475264706646262</v>
      </c>
      <c r="H30" s="24">
        <f t="shared" si="2"/>
        <v>13750113</v>
      </c>
      <c r="I30" s="25">
        <f t="shared" si="3"/>
        <v>323.00007047216349</v>
      </c>
    </row>
    <row r="31" spans="1:9" ht="22.5" customHeight="1">
      <c r="A31" s="21">
        <v>165940149</v>
      </c>
      <c r="B31" s="22">
        <f t="shared" si="4"/>
        <v>10.1922537660912</v>
      </c>
      <c r="C31" s="27" t="s">
        <v>38</v>
      </c>
      <c r="D31" s="24">
        <v>216127949</v>
      </c>
      <c r="E31" s="22">
        <f t="shared" si="0"/>
        <v>12.150349422134736</v>
      </c>
      <c r="F31" s="24">
        <v>178983000</v>
      </c>
      <c r="G31" s="22">
        <f t="shared" si="1"/>
        <v>8.6087016748641467</v>
      </c>
      <c r="H31" s="24">
        <f t="shared" si="2"/>
        <v>37144949</v>
      </c>
      <c r="I31" s="25">
        <f t="shared" si="3"/>
        <v>20.753339143941044</v>
      </c>
    </row>
    <row r="32" spans="1:9" ht="22.5" customHeight="1">
      <c r="A32" s="21">
        <v>33446588</v>
      </c>
      <c r="B32" s="22">
        <f t="shared" si="4"/>
        <v>2.0543317247828958</v>
      </c>
      <c r="C32" s="27" t="s">
        <v>39</v>
      </c>
      <c r="D32" s="24">
        <v>43425387</v>
      </c>
      <c r="E32" s="22">
        <f t="shared" si="0"/>
        <v>2.4413021466345719</v>
      </c>
      <c r="F32" s="24">
        <v>42453000</v>
      </c>
      <c r="G32" s="22">
        <f t="shared" si="1"/>
        <v>2.041899019476753</v>
      </c>
      <c r="H32" s="24">
        <f t="shared" si="2"/>
        <v>972387</v>
      </c>
      <c r="I32" s="25">
        <f t="shared" si="3"/>
        <v>2.2905024379902481</v>
      </c>
    </row>
    <row r="33" spans="1:9" ht="22.5" customHeight="1">
      <c r="A33" s="21">
        <v>132493561</v>
      </c>
      <c r="B33" s="22">
        <f t="shared" si="4"/>
        <v>8.137922041308304</v>
      </c>
      <c r="C33" s="30" t="s">
        <v>40</v>
      </c>
      <c r="D33" s="24">
        <v>172702562</v>
      </c>
      <c r="E33" s="22">
        <f t="shared" si="0"/>
        <v>9.7090472755001649</v>
      </c>
      <c r="F33" s="24">
        <v>136530000</v>
      </c>
      <c r="G33" s="22">
        <f t="shared" si="1"/>
        <v>6.566802655387395</v>
      </c>
      <c r="H33" s="24">
        <f t="shared" si="2"/>
        <v>36172562</v>
      </c>
      <c r="I33" s="25">
        <f t="shared" si="3"/>
        <v>26.494222515198125</v>
      </c>
    </row>
    <row r="34" spans="1:9" ht="18.95" customHeight="1" thickBot="1">
      <c r="A34" s="31"/>
      <c r="B34" s="32"/>
      <c r="C34" s="33"/>
      <c r="D34" s="34"/>
      <c r="E34" s="32"/>
      <c r="F34" s="34"/>
      <c r="G34" s="32"/>
      <c r="H34" s="34"/>
      <c r="I34" s="35"/>
    </row>
    <row r="35" spans="1:9" ht="45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ht="24.2" customHeight="1">
      <c r="A36" s="36"/>
      <c r="B36" s="37"/>
      <c r="C36" s="38"/>
      <c r="D36" s="11"/>
      <c r="E36" s="11"/>
      <c r="F36" s="39"/>
      <c r="G36" s="11"/>
    </row>
    <row r="37" spans="1:9" ht="24.2" customHeight="1">
      <c r="F37" s="39"/>
    </row>
    <row r="38" spans="1:9" ht="24.2" customHeight="1">
      <c r="F38" s="39"/>
    </row>
    <row r="39" spans="1:9" ht="24.2" customHeight="1">
      <c r="F39" s="39"/>
    </row>
    <row r="40" spans="1:9" ht="24.2" customHeight="1">
      <c r="F40" s="39"/>
    </row>
    <row r="41" spans="1:9" ht="24.2" customHeight="1">
      <c r="F41" s="39"/>
    </row>
    <row r="42" spans="1:9" ht="24.2" customHeight="1">
      <c r="F42" s="39"/>
    </row>
    <row r="43" spans="1:9" ht="24.2" customHeight="1">
      <c r="F43" s="39"/>
    </row>
    <row r="44" spans="1:9" ht="24.2" customHeight="1">
      <c r="F44" s="39"/>
    </row>
    <row r="45" spans="1:9" ht="24.2" customHeight="1">
      <c r="F45" s="39"/>
    </row>
    <row r="46" spans="1:9" ht="24.2" customHeight="1">
      <c r="F46" s="39"/>
    </row>
    <row r="47" spans="1:9" ht="24.2" customHeight="1">
      <c r="F47" s="39"/>
    </row>
    <row r="48" spans="1:9" ht="24.2" customHeight="1">
      <c r="F48" s="39"/>
    </row>
    <row r="49" spans="6:6" ht="24.2" customHeight="1">
      <c r="F49" s="39"/>
    </row>
    <row r="50" spans="6:6" ht="24.2" customHeight="1">
      <c r="F50" s="39"/>
    </row>
    <row r="51" spans="6:6" ht="24.2" customHeight="1">
      <c r="F51" s="39"/>
    </row>
    <row r="52" spans="6:6" ht="24.2" customHeight="1">
      <c r="F52" s="39"/>
    </row>
    <row r="53" spans="6:6" ht="24.2" customHeight="1">
      <c r="F53" s="39"/>
    </row>
    <row r="54" spans="6:6" ht="24.2" customHeight="1">
      <c r="F54" s="39"/>
    </row>
    <row r="55" spans="6:6" ht="24.2" customHeight="1">
      <c r="F55" s="39"/>
    </row>
    <row r="56" spans="6:6" ht="24.2" customHeight="1">
      <c r="F56" s="39"/>
    </row>
    <row r="57" spans="6:6" ht="24.2" customHeight="1">
      <c r="F57" s="39"/>
    </row>
    <row r="58" spans="6:6" ht="24.2" customHeight="1">
      <c r="F58" s="39"/>
    </row>
    <row r="59" spans="6:6" ht="24.2" customHeight="1">
      <c r="F59" s="39"/>
    </row>
    <row r="60" spans="6:6" ht="24.2" customHeight="1">
      <c r="F60" s="39"/>
    </row>
    <row r="61" spans="6:6" ht="24.2" customHeight="1">
      <c r="F61" s="39"/>
    </row>
    <row r="62" spans="6:6" ht="24.2" customHeight="1">
      <c r="F62" s="39"/>
    </row>
  </sheetData>
  <mergeCells count="14">
    <mergeCell ref="D5:E5"/>
    <mergeCell ref="F5:G5"/>
    <mergeCell ref="H5:I5"/>
    <mergeCell ref="A35:I35"/>
    <mergeCell ref="A1:I1"/>
    <mergeCell ref="A2:G2"/>
    <mergeCell ref="H2:I2"/>
    <mergeCell ref="A3:G3"/>
    <mergeCell ref="H3:I3"/>
    <mergeCell ref="A4:B4"/>
    <mergeCell ref="C4:C6"/>
    <mergeCell ref="D4:I4"/>
    <mergeCell ref="A5:A6"/>
    <mergeCell ref="B5:B6"/>
  </mergeCells>
  <phoneticPr fontId="3" type="noConversion"/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showZeros="0" view="pageBreakPreview" zoomScaleNormal="100" zoomScaleSheetLayoutView="100" workbookViewId="0">
      <pane xSplit="3" ySplit="5" topLeftCell="D6" activePane="bottomRight" state="frozen"/>
      <selection activeCell="D24" sqref="D24"/>
      <selection pane="topRight" activeCell="D24" sqref="D24"/>
      <selection pane="bottomLeft" activeCell="D24" sqref="D24"/>
      <selection pane="bottomRight" activeCell="A4" sqref="A4:A5"/>
    </sheetView>
  </sheetViews>
  <sheetFormatPr defaultColWidth="10" defaultRowHeight="15.75"/>
  <cols>
    <col min="1" max="1" width="19.125" style="42" customWidth="1"/>
    <col min="2" max="2" width="15.625" style="42" customWidth="1"/>
    <col min="3" max="3" width="7.5" style="42" customWidth="1"/>
    <col min="4" max="4" width="14.625" style="42" customWidth="1"/>
    <col min="5" max="5" width="7.5" style="42" customWidth="1"/>
    <col min="6" max="6" width="14.625" style="42" customWidth="1"/>
    <col min="7" max="7" width="7.5" style="42" customWidth="1"/>
    <col min="8" max="8" width="12.625" style="42" hidden="1" customWidth="1"/>
    <col min="9" max="9" width="6.625" style="42" hidden="1" customWidth="1"/>
    <col min="10" max="256" width="10" style="42"/>
    <col min="257" max="257" width="19.125" style="42" customWidth="1"/>
    <col min="258" max="258" width="15.625" style="42" customWidth="1"/>
    <col min="259" max="259" width="7.5" style="42" customWidth="1"/>
    <col min="260" max="260" width="14.625" style="42" customWidth="1"/>
    <col min="261" max="261" width="7.5" style="42" customWidth="1"/>
    <col min="262" max="262" width="14.625" style="42" customWidth="1"/>
    <col min="263" max="263" width="7.5" style="42" customWidth="1"/>
    <col min="264" max="265" width="0" style="42" hidden="1" customWidth="1"/>
    <col min="266" max="512" width="10" style="42"/>
    <col min="513" max="513" width="19.125" style="42" customWidth="1"/>
    <col min="514" max="514" width="15.625" style="42" customWidth="1"/>
    <col min="515" max="515" width="7.5" style="42" customWidth="1"/>
    <col min="516" max="516" width="14.625" style="42" customWidth="1"/>
    <col min="517" max="517" width="7.5" style="42" customWidth="1"/>
    <col min="518" max="518" width="14.625" style="42" customWidth="1"/>
    <col min="519" max="519" width="7.5" style="42" customWidth="1"/>
    <col min="520" max="521" width="0" style="42" hidden="1" customWidth="1"/>
    <col min="522" max="768" width="10" style="42"/>
    <col min="769" max="769" width="19.125" style="42" customWidth="1"/>
    <col min="770" max="770" width="15.625" style="42" customWidth="1"/>
    <col min="771" max="771" width="7.5" style="42" customWidth="1"/>
    <col min="772" max="772" width="14.625" style="42" customWidth="1"/>
    <col min="773" max="773" width="7.5" style="42" customWidth="1"/>
    <col min="774" max="774" width="14.625" style="42" customWidth="1"/>
    <col min="775" max="775" width="7.5" style="42" customWidth="1"/>
    <col min="776" max="777" width="0" style="42" hidden="1" customWidth="1"/>
    <col min="778" max="1024" width="10" style="42"/>
    <col min="1025" max="1025" width="19.125" style="42" customWidth="1"/>
    <col min="1026" max="1026" width="15.625" style="42" customWidth="1"/>
    <col min="1027" max="1027" width="7.5" style="42" customWidth="1"/>
    <col min="1028" max="1028" width="14.625" style="42" customWidth="1"/>
    <col min="1029" max="1029" width="7.5" style="42" customWidth="1"/>
    <col min="1030" max="1030" width="14.625" style="42" customWidth="1"/>
    <col min="1031" max="1031" width="7.5" style="42" customWidth="1"/>
    <col min="1032" max="1033" width="0" style="42" hidden="1" customWidth="1"/>
    <col min="1034" max="1280" width="10" style="42"/>
    <col min="1281" max="1281" width="19.125" style="42" customWidth="1"/>
    <col min="1282" max="1282" width="15.625" style="42" customWidth="1"/>
    <col min="1283" max="1283" width="7.5" style="42" customWidth="1"/>
    <col min="1284" max="1284" width="14.625" style="42" customWidth="1"/>
    <col min="1285" max="1285" width="7.5" style="42" customWidth="1"/>
    <col min="1286" max="1286" width="14.625" style="42" customWidth="1"/>
    <col min="1287" max="1287" width="7.5" style="42" customWidth="1"/>
    <col min="1288" max="1289" width="0" style="42" hidden="1" customWidth="1"/>
    <col min="1290" max="1536" width="10" style="42"/>
    <col min="1537" max="1537" width="19.125" style="42" customWidth="1"/>
    <col min="1538" max="1538" width="15.625" style="42" customWidth="1"/>
    <col min="1539" max="1539" width="7.5" style="42" customWidth="1"/>
    <col min="1540" max="1540" width="14.625" style="42" customWidth="1"/>
    <col min="1541" max="1541" width="7.5" style="42" customWidth="1"/>
    <col min="1542" max="1542" width="14.625" style="42" customWidth="1"/>
    <col min="1543" max="1543" width="7.5" style="42" customWidth="1"/>
    <col min="1544" max="1545" width="0" style="42" hidden="1" customWidth="1"/>
    <col min="1546" max="1792" width="10" style="42"/>
    <col min="1793" max="1793" width="19.125" style="42" customWidth="1"/>
    <col min="1794" max="1794" width="15.625" style="42" customWidth="1"/>
    <col min="1795" max="1795" width="7.5" style="42" customWidth="1"/>
    <col min="1796" max="1796" width="14.625" style="42" customWidth="1"/>
    <col min="1797" max="1797" width="7.5" style="42" customWidth="1"/>
    <col min="1798" max="1798" width="14.625" style="42" customWidth="1"/>
    <col min="1799" max="1799" width="7.5" style="42" customWidth="1"/>
    <col min="1800" max="1801" width="0" style="42" hidden="1" customWidth="1"/>
    <col min="1802" max="2048" width="10" style="42"/>
    <col min="2049" max="2049" width="19.125" style="42" customWidth="1"/>
    <col min="2050" max="2050" width="15.625" style="42" customWidth="1"/>
    <col min="2051" max="2051" width="7.5" style="42" customWidth="1"/>
    <col min="2052" max="2052" width="14.625" style="42" customWidth="1"/>
    <col min="2053" max="2053" width="7.5" style="42" customWidth="1"/>
    <col min="2054" max="2054" width="14.625" style="42" customWidth="1"/>
    <col min="2055" max="2055" width="7.5" style="42" customWidth="1"/>
    <col min="2056" max="2057" width="0" style="42" hidden="1" customWidth="1"/>
    <col min="2058" max="2304" width="10" style="42"/>
    <col min="2305" max="2305" width="19.125" style="42" customWidth="1"/>
    <col min="2306" max="2306" width="15.625" style="42" customWidth="1"/>
    <col min="2307" max="2307" width="7.5" style="42" customWidth="1"/>
    <col min="2308" max="2308" width="14.625" style="42" customWidth="1"/>
    <col min="2309" max="2309" width="7.5" style="42" customWidth="1"/>
    <col min="2310" max="2310" width="14.625" style="42" customWidth="1"/>
    <col min="2311" max="2311" width="7.5" style="42" customWidth="1"/>
    <col min="2312" max="2313" width="0" style="42" hidden="1" customWidth="1"/>
    <col min="2314" max="2560" width="10" style="42"/>
    <col min="2561" max="2561" width="19.125" style="42" customWidth="1"/>
    <col min="2562" max="2562" width="15.625" style="42" customWidth="1"/>
    <col min="2563" max="2563" width="7.5" style="42" customWidth="1"/>
    <col min="2564" max="2564" width="14.625" style="42" customWidth="1"/>
    <col min="2565" max="2565" width="7.5" style="42" customWidth="1"/>
    <col min="2566" max="2566" width="14.625" style="42" customWidth="1"/>
    <col min="2567" max="2567" width="7.5" style="42" customWidth="1"/>
    <col min="2568" max="2569" width="0" style="42" hidden="1" customWidth="1"/>
    <col min="2570" max="2816" width="10" style="42"/>
    <col min="2817" max="2817" width="19.125" style="42" customWidth="1"/>
    <col min="2818" max="2818" width="15.625" style="42" customWidth="1"/>
    <col min="2819" max="2819" width="7.5" style="42" customWidth="1"/>
    <col min="2820" max="2820" width="14.625" style="42" customWidth="1"/>
    <col min="2821" max="2821" width="7.5" style="42" customWidth="1"/>
    <col min="2822" max="2822" width="14.625" style="42" customWidth="1"/>
    <col min="2823" max="2823" width="7.5" style="42" customWidth="1"/>
    <col min="2824" max="2825" width="0" style="42" hidden="1" customWidth="1"/>
    <col min="2826" max="3072" width="10" style="42"/>
    <col min="3073" max="3073" width="19.125" style="42" customWidth="1"/>
    <col min="3074" max="3074" width="15.625" style="42" customWidth="1"/>
    <col min="3075" max="3075" width="7.5" style="42" customWidth="1"/>
    <col min="3076" max="3076" width="14.625" style="42" customWidth="1"/>
    <col min="3077" max="3077" width="7.5" style="42" customWidth="1"/>
    <col min="3078" max="3078" width="14.625" style="42" customWidth="1"/>
    <col min="3079" max="3079" width="7.5" style="42" customWidth="1"/>
    <col min="3080" max="3081" width="0" style="42" hidden="1" customWidth="1"/>
    <col min="3082" max="3328" width="10" style="42"/>
    <col min="3329" max="3329" width="19.125" style="42" customWidth="1"/>
    <col min="3330" max="3330" width="15.625" style="42" customWidth="1"/>
    <col min="3331" max="3331" width="7.5" style="42" customWidth="1"/>
    <col min="3332" max="3332" width="14.625" style="42" customWidth="1"/>
    <col min="3333" max="3333" width="7.5" style="42" customWidth="1"/>
    <col min="3334" max="3334" width="14.625" style="42" customWidth="1"/>
    <col min="3335" max="3335" width="7.5" style="42" customWidth="1"/>
    <col min="3336" max="3337" width="0" style="42" hidden="1" customWidth="1"/>
    <col min="3338" max="3584" width="10" style="42"/>
    <col min="3585" max="3585" width="19.125" style="42" customWidth="1"/>
    <col min="3586" max="3586" width="15.625" style="42" customWidth="1"/>
    <col min="3587" max="3587" width="7.5" style="42" customWidth="1"/>
    <col min="3588" max="3588" width="14.625" style="42" customWidth="1"/>
    <col min="3589" max="3589" width="7.5" style="42" customWidth="1"/>
    <col min="3590" max="3590" width="14.625" style="42" customWidth="1"/>
    <col min="3591" max="3591" width="7.5" style="42" customWidth="1"/>
    <col min="3592" max="3593" width="0" style="42" hidden="1" customWidth="1"/>
    <col min="3594" max="3840" width="10" style="42"/>
    <col min="3841" max="3841" width="19.125" style="42" customWidth="1"/>
    <col min="3842" max="3842" width="15.625" style="42" customWidth="1"/>
    <col min="3843" max="3843" width="7.5" style="42" customWidth="1"/>
    <col min="3844" max="3844" width="14.625" style="42" customWidth="1"/>
    <col min="3845" max="3845" width="7.5" style="42" customWidth="1"/>
    <col min="3846" max="3846" width="14.625" style="42" customWidth="1"/>
    <col min="3847" max="3847" width="7.5" style="42" customWidth="1"/>
    <col min="3848" max="3849" width="0" style="42" hidden="1" customWidth="1"/>
    <col min="3850" max="4096" width="10" style="42"/>
    <col min="4097" max="4097" width="19.125" style="42" customWidth="1"/>
    <col min="4098" max="4098" width="15.625" style="42" customWidth="1"/>
    <col min="4099" max="4099" width="7.5" style="42" customWidth="1"/>
    <col min="4100" max="4100" width="14.625" style="42" customWidth="1"/>
    <col min="4101" max="4101" width="7.5" style="42" customWidth="1"/>
    <col min="4102" max="4102" width="14.625" style="42" customWidth="1"/>
    <col min="4103" max="4103" width="7.5" style="42" customWidth="1"/>
    <col min="4104" max="4105" width="0" style="42" hidden="1" customWidth="1"/>
    <col min="4106" max="4352" width="10" style="42"/>
    <col min="4353" max="4353" width="19.125" style="42" customWidth="1"/>
    <col min="4354" max="4354" width="15.625" style="42" customWidth="1"/>
    <col min="4355" max="4355" width="7.5" style="42" customWidth="1"/>
    <col min="4356" max="4356" width="14.625" style="42" customWidth="1"/>
    <col min="4357" max="4357" width="7.5" style="42" customWidth="1"/>
    <col min="4358" max="4358" width="14.625" style="42" customWidth="1"/>
    <col min="4359" max="4359" width="7.5" style="42" customWidth="1"/>
    <col min="4360" max="4361" width="0" style="42" hidden="1" customWidth="1"/>
    <col min="4362" max="4608" width="10" style="42"/>
    <col min="4609" max="4609" width="19.125" style="42" customWidth="1"/>
    <col min="4610" max="4610" width="15.625" style="42" customWidth="1"/>
    <col min="4611" max="4611" width="7.5" style="42" customWidth="1"/>
    <col min="4612" max="4612" width="14.625" style="42" customWidth="1"/>
    <col min="4613" max="4613" width="7.5" style="42" customWidth="1"/>
    <col min="4614" max="4614" width="14.625" style="42" customWidth="1"/>
    <col min="4615" max="4615" width="7.5" style="42" customWidth="1"/>
    <col min="4616" max="4617" width="0" style="42" hidden="1" customWidth="1"/>
    <col min="4618" max="4864" width="10" style="42"/>
    <col min="4865" max="4865" width="19.125" style="42" customWidth="1"/>
    <col min="4866" max="4866" width="15.625" style="42" customWidth="1"/>
    <col min="4867" max="4867" width="7.5" style="42" customWidth="1"/>
    <col min="4868" max="4868" width="14.625" style="42" customWidth="1"/>
    <col min="4869" max="4869" width="7.5" style="42" customWidth="1"/>
    <col min="4870" max="4870" width="14.625" style="42" customWidth="1"/>
    <col min="4871" max="4871" width="7.5" style="42" customWidth="1"/>
    <col min="4872" max="4873" width="0" style="42" hidden="1" customWidth="1"/>
    <col min="4874" max="5120" width="10" style="42"/>
    <col min="5121" max="5121" width="19.125" style="42" customWidth="1"/>
    <col min="5122" max="5122" width="15.625" style="42" customWidth="1"/>
    <col min="5123" max="5123" width="7.5" style="42" customWidth="1"/>
    <col min="5124" max="5124" width="14.625" style="42" customWidth="1"/>
    <col min="5125" max="5125" width="7.5" style="42" customWidth="1"/>
    <col min="5126" max="5126" width="14.625" style="42" customWidth="1"/>
    <col min="5127" max="5127" width="7.5" style="42" customWidth="1"/>
    <col min="5128" max="5129" width="0" style="42" hidden="1" customWidth="1"/>
    <col min="5130" max="5376" width="10" style="42"/>
    <col min="5377" max="5377" width="19.125" style="42" customWidth="1"/>
    <col min="5378" max="5378" width="15.625" style="42" customWidth="1"/>
    <col min="5379" max="5379" width="7.5" style="42" customWidth="1"/>
    <col min="5380" max="5380" width="14.625" style="42" customWidth="1"/>
    <col min="5381" max="5381" width="7.5" style="42" customWidth="1"/>
    <col min="5382" max="5382" width="14.625" style="42" customWidth="1"/>
    <col min="5383" max="5383" width="7.5" style="42" customWidth="1"/>
    <col min="5384" max="5385" width="0" style="42" hidden="1" customWidth="1"/>
    <col min="5386" max="5632" width="10" style="42"/>
    <col min="5633" max="5633" width="19.125" style="42" customWidth="1"/>
    <col min="5634" max="5634" width="15.625" style="42" customWidth="1"/>
    <col min="5635" max="5635" width="7.5" style="42" customWidth="1"/>
    <col min="5636" max="5636" width="14.625" style="42" customWidth="1"/>
    <col min="5637" max="5637" width="7.5" style="42" customWidth="1"/>
    <col min="5638" max="5638" width="14.625" style="42" customWidth="1"/>
    <col min="5639" max="5639" width="7.5" style="42" customWidth="1"/>
    <col min="5640" max="5641" width="0" style="42" hidden="1" customWidth="1"/>
    <col min="5642" max="5888" width="10" style="42"/>
    <col min="5889" max="5889" width="19.125" style="42" customWidth="1"/>
    <col min="5890" max="5890" width="15.625" style="42" customWidth="1"/>
    <col min="5891" max="5891" width="7.5" style="42" customWidth="1"/>
    <col min="5892" max="5892" width="14.625" style="42" customWidth="1"/>
    <col min="5893" max="5893" width="7.5" style="42" customWidth="1"/>
    <col min="5894" max="5894" width="14.625" style="42" customWidth="1"/>
    <col min="5895" max="5895" width="7.5" style="42" customWidth="1"/>
    <col min="5896" max="5897" width="0" style="42" hidden="1" customWidth="1"/>
    <col min="5898" max="6144" width="10" style="42"/>
    <col min="6145" max="6145" width="19.125" style="42" customWidth="1"/>
    <col min="6146" max="6146" width="15.625" style="42" customWidth="1"/>
    <col min="6147" max="6147" width="7.5" style="42" customWidth="1"/>
    <col min="6148" max="6148" width="14.625" style="42" customWidth="1"/>
    <col min="6149" max="6149" width="7.5" style="42" customWidth="1"/>
    <col min="6150" max="6150" width="14.625" style="42" customWidth="1"/>
    <col min="6151" max="6151" width="7.5" style="42" customWidth="1"/>
    <col min="6152" max="6153" width="0" style="42" hidden="1" customWidth="1"/>
    <col min="6154" max="6400" width="10" style="42"/>
    <col min="6401" max="6401" width="19.125" style="42" customWidth="1"/>
    <col min="6402" max="6402" width="15.625" style="42" customWidth="1"/>
    <col min="6403" max="6403" width="7.5" style="42" customWidth="1"/>
    <col min="6404" max="6404" width="14.625" style="42" customWidth="1"/>
    <col min="6405" max="6405" width="7.5" style="42" customWidth="1"/>
    <col min="6406" max="6406" width="14.625" style="42" customWidth="1"/>
    <col min="6407" max="6407" width="7.5" style="42" customWidth="1"/>
    <col min="6408" max="6409" width="0" style="42" hidden="1" customWidth="1"/>
    <col min="6410" max="6656" width="10" style="42"/>
    <col min="6657" max="6657" width="19.125" style="42" customWidth="1"/>
    <col min="6658" max="6658" width="15.625" style="42" customWidth="1"/>
    <col min="6659" max="6659" width="7.5" style="42" customWidth="1"/>
    <col min="6660" max="6660" width="14.625" style="42" customWidth="1"/>
    <col min="6661" max="6661" width="7.5" style="42" customWidth="1"/>
    <col min="6662" max="6662" width="14.625" style="42" customWidth="1"/>
    <col min="6663" max="6663" width="7.5" style="42" customWidth="1"/>
    <col min="6664" max="6665" width="0" style="42" hidden="1" customWidth="1"/>
    <col min="6666" max="6912" width="10" style="42"/>
    <col min="6913" max="6913" width="19.125" style="42" customWidth="1"/>
    <col min="6914" max="6914" width="15.625" style="42" customWidth="1"/>
    <col min="6915" max="6915" width="7.5" style="42" customWidth="1"/>
    <col min="6916" max="6916" width="14.625" style="42" customWidth="1"/>
    <col min="6917" max="6917" width="7.5" style="42" customWidth="1"/>
    <col min="6918" max="6918" width="14.625" style="42" customWidth="1"/>
    <col min="6919" max="6919" width="7.5" style="42" customWidth="1"/>
    <col min="6920" max="6921" width="0" style="42" hidden="1" customWidth="1"/>
    <col min="6922" max="7168" width="10" style="42"/>
    <col min="7169" max="7169" width="19.125" style="42" customWidth="1"/>
    <col min="7170" max="7170" width="15.625" style="42" customWidth="1"/>
    <col min="7171" max="7171" width="7.5" style="42" customWidth="1"/>
    <col min="7172" max="7172" width="14.625" style="42" customWidth="1"/>
    <col min="7173" max="7173" width="7.5" style="42" customWidth="1"/>
    <col min="7174" max="7174" width="14.625" style="42" customWidth="1"/>
    <col min="7175" max="7175" width="7.5" style="42" customWidth="1"/>
    <col min="7176" max="7177" width="0" style="42" hidden="1" customWidth="1"/>
    <col min="7178" max="7424" width="10" style="42"/>
    <col min="7425" max="7425" width="19.125" style="42" customWidth="1"/>
    <col min="7426" max="7426" width="15.625" style="42" customWidth="1"/>
    <col min="7427" max="7427" width="7.5" style="42" customWidth="1"/>
    <col min="7428" max="7428" width="14.625" style="42" customWidth="1"/>
    <col min="7429" max="7429" width="7.5" style="42" customWidth="1"/>
    <col min="7430" max="7430" width="14.625" style="42" customWidth="1"/>
    <col min="7431" max="7431" width="7.5" style="42" customWidth="1"/>
    <col min="7432" max="7433" width="0" style="42" hidden="1" customWidth="1"/>
    <col min="7434" max="7680" width="10" style="42"/>
    <col min="7681" max="7681" width="19.125" style="42" customWidth="1"/>
    <col min="7682" max="7682" width="15.625" style="42" customWidth="1"/>
    <col min="7683" max="7683" width="7.5" style="42" customWidth="1"/>
    <col min="7684" max="7684" width="14.625" style="42" customWidth="1"/>
    <col min="7685" max="7685" width="7.5" style="42" customWidth="1"/>
    <col min="7686" max="7686" width="14.625" style="42" customWidth="1"/>
    <col min="7687" max="7687" width="7.5" style="42" customWidth="1"/>
    <col min="7688" max="7689" width="0" style="42" hidden="1" customWidth="1"/>
    <col min="7690" max="7936" width="10" style="42"/>
    <col min="7937" max="7937" width="19.125" style="42" customWidth="1"/>
    <col min="7938" max="7938" width="15.625" style="42" customWidth="1"/>
    <col min="7939" max="7939" width="7.5" style="42" customWidth="1"/>
    <col min="7940" max="7940" width="14.625" style="42" customWidth="1"/>
    <col min="7941" max="7941" width="7.5" style="42" customWidth="1"/>
    <col min="7942" max="7942" width="14.625" style="42" customWidth="1"/>
    <col min="7943" max="7943" width="7.5" style="42" customWidth="1"/>
    <col min="7944" max="7945" width="0" style="42" hidden="1" customWidth="1"/>
    <col min="7946" max="8192" width="10" style="42"/>
    <col min="8193" max="8193" width="19.125" style="42" customWidth="1"/>
    <col min="8194" max="8194" width="15.625" style="42" customWidth="1"/>
    <col min="8195" max="8195" width="7.5" style="42" customWidth="1"/>
    <col min="8196" max="8196" width="14.625" style="42" customWidth="1"/>
    <col min="8197" max="8197" width="7.5" style="42" customWidth="1"/>
    <col min="8198" max="8198" width="14.625" style="42" customWidth="1"/>
    <col min="8199" max="8199" width="7.5" style="42" customWidth="1"/>
    <col min="8200" max="8201" width="0" style="42" hidden="1" customWidth="1"/>
    <col min="8202" max="8448" width="10" style="42"/>
    <col min="8449" max="8449" width="19.125" style="42" customWidth="1"/>
    <col min="8450" max="8450" width="15.625" style="42" customWidth="1"/>
    <col min="8451" max="8451" width="7.5" style="42" customWidth="1"/>
    <col min="8452" max="8452" width="14.625" style="42" customWidth="1"/>
    <col min="8453" max="8453" width="7.5" style="42" customWidth="1"/>
    <col min="8454" max="8454" width="14.625" style="42" customWidth="1"/>
    <col min="8455" max="8455" width="7.5" style="42" customWidth="1"/>
    <col min="8456" max="8457" width="0" style="42" hidden="1" customWidth="1"/>
    <col min="8458" max="8704" width="10" style="42"/>
    <col min="8705" max="8705" width="19.125" style="42" customWidth="1"/>
    <col min="8706" max="8706" width="15.625" style="42" customWidth="1"/>
    <col min="8707" max="8707" width="7.5" style="42" customWidth="1"/>
    <col min="8708" max="8708" width="14.625" style="42" customWidth="1"/>
    <col min="8709" max="8709" width="7.5" style="42" customWidth="1"/>
    <col min="8710" max="8710" width="14.625" style="42" customWidth="1"/>
    <col min="8711" max="8711" width="7.5" style="42" customWidth="1"/>
    <col min="8712" max="8713" width="0" style="42" hidden="1" customWidth="1"/>
    <col min="8714" max="8960" width="10" style="42"/>
    <col min="8961" max="8961" width="19.125" style="42" customWidth="1"/>
    <col min="8962" max="8962" width="15.625" style="42" customWidth="1"/>
    <col min="8963" max="8963" width="7.5" style="42" customWidth="1"/>
    <col min="8964" max="8964" width="14.625" style="42" customWidth="1"/>
    <col min="8965" max="8965" width="7.5" style="42" customWidth="1"/>
    <col min="8966" max="8966" width="14.625" style="42" customWidth="1"/>
    <col min="8967" max="8967" width="7.5" style="42" customWidth="1"/>
    <col min="8968" max="8969" width="0" style="42" hidden="1" customWidth="1"/>
    <col min="8970" max="9216" width="10" style="42"/>
    <col min="9217" max="9217" width="19.125" style="42" customWidth="1"/>
    <col min="9218" max="9218" width="15.625" style="42" customWidth="1"/>
    <col min="9219" max="9219" width="7.5" style="42" customWidth="1"/>
    <col min="9220" max="9220" width="14.625" style="42" customWidth="1"/>
    <col min="9221" max="9221" width="7.5" style="42" customWidth="1"/>
    <col min="9222" max="9222" width="14.625" style="42" customWidth="1"/>
    <col min="9223" max="9223" width="7.5" style="42" customWidth="1"/>
    <col min="9224" max="9225" width="0" style="42" hidden="1" customWidth="1"/>
    <col min="9226" max="9472" width="10" style="42"/>
    <col min="9473" max="9473" width="19.125" style="42" customWidth="1"/>
    <col min="9474" max="9474" width="15.625" style="42" customWidth="1"/>
    <col min="9475" max="9475" width="7.5" style="42" customWidth="1"/>
    <col min="9476" max="9476" width="14.625" style="42" customWidth="1"/>
    <col min="9477" max="9477" width="7.5" style="42" customWidth="1"/>
    <col min="9478" max="9478" width="14.625" style="42" customWidth="1"/>
    <col min="9479" max="9479" width="7.5" style="42" customWidth="1"/>
    <col min="9480" max="9481" width="0" style="42" hidden="1" customWidth="1"/>
    <col min="9482" max="9728" width="10" style="42"/>
    <col min="9729" max="9729" width="19.125" style="42" customWidth="1"/>
    <col min="9730" max="9730" width="15.625" style="42" customWidth="1"/>
    <col min="9731" max="9731" width="7.5" style="42" customWidth="1"/>
    <col min="9732" max="9732" width="14.625" style="42" customWidth="1"/>
    <col min="9733" max="9733" width="7.5" style="42" customWidth="1"/>
    <col min="9734" max="9734" width="14.625" style="42" customWidth="1"/>
    <col min="9735" max="9735" width="7.5" style="42" customWidth="1"/>
    <col min="9736" max="9737" width="0" style="42" hidden="1" customWidth="1"/>
    <col min="9738" max="9984" width="10" style="42"/>
    <col min="9985" max="9985" width="19.125" style="42" customWidth="1"/>
    <col min="9986" max="9986" width="15.625" style="42" customWidth="1"/>
    <col min="9987" max="9987" width="7.5" style="42" customWidth="1"/>
    <col min="9988" max="9988" width="14.625" style="42" customWidth="1"/>
    <col min="9989" max="9989" width="7.5" style="42" customWidth="1"/>
    <col min="9990" max="9990" width="14.625" style="42" customWidth="1"/>
    <col min="9991" max="9991" width="7.5" style="42" customWidth="1"/>
    <col min="9992" max="9993" width="0" style="42" hidden="1" customWidth="1"/>
    <col min="9994" max="10240" width="10" style="42"/>
    <col min="10241" max="10241" width="19.125" style="42" customWidth="1"/>
    <col min="10242" max="10242" width="15.625" style="42" customWidth="1"/>
    <col min="10243" max="10243" width="7.5" style="42" customWidth="1"/>
    <col min="10244" max="10244" width="14.625" style="42" customWidth="1"/>
    <col min="10245" max="10245" width="7.5" style="42" customWidth="1"/>
    <col min="10246" max="10246" width="14.625" style="42" customWidth="1"/>
    <col min="10247" max="10247" width="7.5" style="42" customWidth="1"/>
    <col min="10248" max="10249" width="0" style="42" hidden="1" customWidth="1"/>
    <col min="10250" max="10496" width="10" style="42"/>
    <col min="10497" max="10497" width="19.125" style="42" customWidth="1"/>
    <col min="10498" max="10498" width="15.625" style="42" customWidth="1"/>
    <col min="10499" max="10499" width="7.5" style="42" customWidth="1"/>
    <col min="10500" max="10500" width="14.625" style="42" customWidth="1"/>
    <col min="10501" max="10501" width="7.5" style="42" customWidth="1"/>
    <col min="10502" max="10502" width="14.625" style="42" customWidth="1"/>
    <col min="10503" max="10503" width="7.5" style="42" customWidth="1"/>
    <col min="10504" max="10505" width="0" style="42" hidden="1" customWidth="1"/>
    <col min="10506" max="10752" width="10" style="42"/>
    <col min="10753" max="10753" width="19.125" style="42" customWidth="1"/>
    <col min="10754" max="10754" width="15.625" style="42" customWidth="1"/>
    <col min="10755" max="10755" width="7.5" style="42" customWidth="1"/>
    <col min="10756" max="10756" width="14.625" style="42" customWidth="1"/>
    <col min="10757" max="10757" width="7.5" style="42" customWidth="1"/>
    <col min="10758" max="10758" width="14.625" style="42" customWidth="1"/>
    <col min="10759" max="10759" width="7.5" style="42" customWidth="1"/>
    <col min="10760" max="10761" width="0" style="42" hidden="1" customWidth="1"/>
    <col min="10762" max="11008" width="10" style="42"/>
    <col min="11009" max="11009" width="19.125" style="42" customWidth="1"/>
    <col min="11010" max="11010" width="15.625" style="42" customWidth="1"/>
    <col min="11011" max="11011" width="7.5" style="42" customWidth="1"/>
    <col min="11012" max="11012" width="14.625" style="42" customWidth="1"/>
    <col min="11013" max="11013" width="7.5" style="42" customWidth="1"/>
    <col min="11014" max="11014" width="14.625" style="42" customWidth="1"/>
    <col min="11015" max="11015" width="7.5" style="42" customWidth="1"/>
    <col min="11016" max="11017" width="0" style="42" hidden="1" customWidth="1"/>
    <col min="11018" max="11264" width="10" style="42"/>
    <col min="11265" max="11265" width="19.125" style="42" customWidth="1"/>
    <col min="11266" max="11266" width="15.625" style="42" customWidth="1"/>
    <col min="11267" max="11267" width="7.5" style="42" customWidth="1"/>
    <col min="11268" max="11268" width="14.625" style="42" customWidth="1"/>
    <col min="11269" max="11269" width="7.5" style="42" customWidth="1"/>
    <col min="11270" max="11270" width="14.625" style="42" customWidth="1"/>
    <col min="11271" max="11271" width="7.5" style="42" customWidth="1"/>
    <col min="11272" max="11273" width="0" style="42" hidden="1" customWidth="1"/>
    <col min="11274" max="11520" width="10" style="42"/>
    <col min="11521" max="11521" width="19.125" style="42" customWidth="1"/>
    <col min="11522" max="11522" width="15.625" style="42" customWidth="1"/>
    <col min="11523" max="11523" width="7.5" style="42" customWidth="1"/>
    <col min="11524" max="11524" width="14.625" style="42" customWidth="1"/>
    <col min="11525" max="11525" width="7.5" style="42" customWidth="1"/>
    <col min="11526" max="11526" width="14.625" style="42" customWidth="1"/>
    <col min="11527" max="11527" width="7.5" style="42" customWidth="1"/>
    <col min="11528" max="11529" width="0" style="42" hidden="1" customWidth="1"/>
    <col min="11530" max="11776" width="10" style="42"/>
    <col min="11777" max="11777" width="19.125" style="42" customWidth="1"/>
    <col min="11778" max="11778" width="15.625" style="42" customWidth="1"/>
    <col min="11779" max="11779" width="7.5" style="42" customWidth="1"/>
    <col min="11780" max="11780" width="14.625" style="42" customWidth="1"/>
    <col min="11781" max="11781" width="7.5" style="42" customWidth="1"/>
    <col min="11782" max="11782" width="14.625" style="42" customWidth="1"/>
    <col min="11783" max="11783" width="7.5" style="42" customWidth="1"/>
    <col min="11784" max="11785" width="0" style="42" hidden="1" customWidth="1"/>
    <col min="11786" max="12032" width="10" style="42"/>
    <col min="12033" max="12033" width="19.125" style="42" customWidth="1"/>
    <col min="12034" max="12034" width="15.625" style="42" customWidth="1"/>
    <col min="12035" max="12035" width="7.5" style="42" customWidth="1"/>
    <col min="12036" max="12036" width="14.625" style="42" customWidth="1"/>
    <col min="12037" max="12037" width="7.5" style="42" customWidth="1"/>
    <col min="12038" max="12038" width="14.625" style="42" customWidth="1"/>
    <col min="12039" max="12039" width="7.5" style="42" customWidth="1"/>
    <col min="12040" max="12041" width="0" style="42" hidden="1" customWidth="1"/>
    <col min="12042" max="12288" width="10" style="42"/>
    <col min="12289" max="12289" width="19.125" style="42" customWidth="1"/>
    <col min="12290" max="12290" width="15.625" style="42" customWidth="1"/>
    <col min="12291" max="12291" width="7.5" style="42" customWidth="1"/>
    <col min="12292" max="12292" width="14.625" style="42" customWidth="1"/>
    <col min="12293" max="12293" width="7.5" style="42" customWidth="1"/>
    <col min="12294" max="12294" width="14.625" style="42" customWidth="1"/>
    <col min="12295" max="12295" width="7.5" style="42" customWidth="1"/>
    <col min="12296" max="12297" width="0" style="42" hidden="1" customWidth="1"/>
    <col min="12298" max="12544" width="10" style="42"/>
    <col min="12545" max="12545" width="19.125" style="42" customWidth="1"/>
    <col min="12546" max="12546" width="15.625" style="42" customWidth="1"/>
    <col min="12547" max="12547" width="7.5" style="42" customWidth="1"/>
    <col min="12548" max="12548" width="14.625" style="42" customWidth="1"/>
    <col min="12549" max="12549" width="7.5" style="42" customWidth="1"/>
    <col min="12550" max="12550" width="14.625" style="42" customWidth="1"/>
    <col min="12551" max="12551" width="7.5" style="42" customWidth="1"/>
    <col min="12552" max="12553" width="0" style="42" hidden="1" customWidth="1"/>
    <col min="12554" max="12800" width="10" style="42"/>
    <col min="12801" max="12801" width="19.125" style="42" customWidth="1"/>
    <col min="12802" max="12802" width="15.625" style="42" customWidth="1"/>
    <col min="12803" max="12803" width="7.5" style="42" customWidth="1"/>
    <col min="12804" max="12804" width="14.625" style="42" customWidth="1"/>
    <col min="12805" max="12805" width="7.5" style="42" customWidth="1"/>
    <col min="12806" max="12806" width="14.625" style="42" customWidth="1"/>
    <col min="12807" max="12807" width="7.5" style="42" customWidth="1"/>
    <col min="12808" max="12809" width="0" style="42" hidden="1" customWidth="1"/>
    <col min="12810" max="13056" width="10" style="42"/>
    <col min="13057" max="13057" width="19.125" style="42" customWidth="1"/>
    <col min="13058" max="13058" width="15.625" style="42" customWidth="1"/>
    <col min="13059" max="13059" width="7.5" style="42" customWidth="1"/>
    <col min="13060" max="13060" width="14.625" style="42" customWidth="1"/>
    <col min="13061" max="13061" width="7.5" style="42" customWidth="1"/>
    <col min="13062" max="13062" width="14.625" style="42" customWidth="1"/>
    <col min="13063" max="13063" width="7.5" style="42" customWidth="1"/>
    <col min="13064" max="13065" width="0" style="42" hidden="1" customWidth="1"/>
    <col min="13066" max="13312" width="10" style="42"/>
    <col min="13313" max="13313" width="19.125" style="42" customWidth="1"/>
    <col min="13314" max="13314" width="15.625" style="42" customWidth="1"/>
    <col min="13315" max="13315" width="7.5" style="42" customWidth="1"/>
    <col min="13316" max="13316" width="14.625" style="42" customWidth="1"/>
    <col min="13317" max="13317" width="7.5" style="42" customWidth="1"/>
    <col min="13318" max="13318" width="14.625" style="42" customWidth="1"/>
    <col min="13319" max="13319" width="7.5" style="42" customWidth="1"/>
    <col min="13320" max="13321" width="0" style="42" hidden="1" customWidth="1"/>
    <col min="13322" max="13568" width="10" style="42"/>
    <col min="13569" max="13569" width="19.125" style="42" customWidth="1"/>
    <col min="13570" max="13570" width="15.625" style="42" customWidth="1"/>
    <col min="13571" max="13571" width="7.5" style="42" customWidth="1"/>
    <col min="13572" max="13572" width="14.625" style="42" customWidth="1"/>
    <col min="13573" max="13573" width="7.5" style="42" customWidth="1"/>
    <col min="13574" max="13574" width="14.625" style="42" customWidth="1"/>
    <col min="13575" max="13575" width="7.5" style="42" customWidth="1"/>
    <col min="13576" max="13577" width="0" style="42" hidden="1" customWidth="1"/>
    <col min="13578" max="13824" width="10" style="42"/>
    <col min="13825" max="13825" width="19.125" style="42" customWidth="1"/>
    <col min="13826" max="13826" width="15.625" style="42" customWidth="1"/>
    <col min="13827" max="13827" width="7.5" style="42" customWidth="1"/>
    <col min="13828" max="13828" width="14.625" style="42" customWidth="1"/>
    <col min="13829" max="13829" width="7.5" style="42" customWidth="1"/>
    <col min="13830" max="13830" width="14.625" style="42" customWidth="1"/>
    <col min="13831" max="13831" width="7.5" style="42" customWidth="1"/>
    <col min="13832" max="13833" width="0" style="42" hidden="1" customWidth="1"/>
    <col min="13834" max="14080" width="10" style="42"/>
    <col min="14081" max="14081" width="19.125" style="42" customWidth="1"/>
    <col min="14082" max="14082" width="15.625" style="42" customWidth="1"/>
    <col min="14083" max="14083" width="7.5" style="42" customWidth="1"/>
    <col min="14084" max="14084" width="14.625" style="42" customWidth="1"/>
    <col min="14085" max="14085" width="7.5" style="42" customWidth="1"/>
    <col min="14086" max="14086" width="14.625" style="42" customWidth="1"/>
    <col min="14087" max="14087" width="7.5" style="42" customWidth="1"/>
    <col min="14088" max="14089" width="0" style="42" hidden="1" customWidth="1"/>
    <col min="14090" max="14336" width="10" style="42"/>
    <col min="14337" max="14337" width="19.125" style="42" customWidth="1"/>
    <col min="14338" max="14338" width="15.625" style="42" customWidth="1"/>
    <col min="14339" max="14339" width="7.5" style="42" customWidth="1"/>
    <col min="14340" max="14340" width="14.625" style="42" customWidth="1"/>
    <col min="14341" max="14341" width="7.5" style="42" customWidth="1"/>
    <col min="14342" max="14342" width="14.625" style="42" customWidth="1"/>
    <col min="14343" max="14343" width="7.5" style="42" customWidth="1"/>
    <col min="14344" max="14345" width="0" style="42" hidden="1" customWidth="1"/>
    <col min="14346" max="14592" width="10" style="42"/>
    <col min="14593" max="14593" width="19.125" style="42" customWidth="1"/>
    <col min="14594" max="14594" width="15.625" style="42" customWidth="1"/>
    <col min="14595" max="14595" width="7.5" style="42" customWidth="1"/>
    <col min="14596" max="14596" width="14.625" style="42" customWidth="1"/>
    <col min="14597" max="14597" width="7.5" style="42" customWidth="1"/>
    <col min="14598" max="14598" width="14.625" style="42" customWidth="1"/>
    <col min="14599" max="14599" width="7.5" style="42" customWidth="1"/>
    <col min="14600" max="14601" width="0" style="42" hidden="1" customWidth="1"/>
    <col min="14602" max="14848" width="10" style="42"/>
    <col min="14849" max="14849" width="19.125" style="42" customWidth="1"/>
    <col min="14850" max="14850" width="15.625" style="42" customWidth="1"/>
    <col min="14851" max="14851" width="7.5" style="42" customWidth="1"/>
    <col min="14852" max="14852" width="14.625" style="42" customWidth="1"/>
    <col min="14853" max="14853" width="7.5" style="42" customWidth="1"/>
    <col min="14854" max="14854" width="14.625" style="42" customWidth="1"/>
    <col min="14855" max="14855" width="7.5" style="42" customWidth="1"/>
    <col min="14856" max="14857" width="0" style="42" hidden="1" customWidth="1"/>
    <col min="14858" max="15104" width="10" style="42"/>
    <col min="15105" max="15105" width="19.125" style="42" customWidth="1"/>
    <col min="15106" max="15106" width="15.625" style="42" customWidth="1"/>
    <col min="15107" max="15107" width="7.5" style="42" customWidth="1"/>
    <col min="15108" max="15108" width="14.625" style="42" customWidth="1"/>
    <col min="15109" max="15109" width="7.5" style="42" customWidth="1"/>
    <col min="15110" max="15110" width="14.625" style="42" customWidth="1"/>
    <col min="15111" max="15111" width="7.5" style="42" customWidth="1"/>
    <col min="15112" max="15113" width="0" style="42" hidden="1" customWidth="1"/>
    <col min="15114" max="15360" width="10" style="42"/>
    <col min="15361" max="15361" width="19.125" style="42" customWidth="1"/>
    <col min="15362" max="15362" width="15.625" style="42" customWidth="1"/>
    <col min="15363" max="15363" width="7.5" style="42" customWidth="1"/>
    <col min="15364" max="15364" width="14.625" style="42" customWidth="1"/>
    <col min="15365" max="15365" width="7.5" style="42" customWidth="1"/>
    <col min="15366" max="15366" width="14.625" style="42" customWidth="1"/>
    <col min="15367" max="15367" width="7.5" style="42" customWidth="1"/>
    <col min="15368" max="15369" width="0" style="42" hidden="1" customWidth="1"/>
    <col min="15370" max="15616" width="10" style="42"/>
    <col min="15617" max="15617" width="19.125" style="42" customWidth="1"/>
    <col min="15618" max="15618" width="15.625" style="42" customWidth="1"/>
    <col min="15619" max="15619" width="7.5" style="42" customWidth="1"/>
    <col min="15620" max="15620" width="14.625" style="42" customWidth="1"/>
    <col min="15621" max="15621" width="7.5" style="42" customWidth="1"/>
    <col min="15622" max="15622" width="14.625" style="42" customWidth="1"/>
    <col min="15623" max="15623" width="7.5" style="42" customWidth="1"/>
    <col min="15624" max="15625" width="0" style="42" hidden="1" customWidth="1"/>
    <col min="15626" max="15872" width="10" style="42"/>
    <col min="15873" max="15873" width="19.125" style="42" customWidth="1"/>
    <col min="15874" max="15874" width="15.625" style="42" customWidth="1"/>
    <col min="15875" max="15875" width="7.5" style="42" customWidth="1"/>
    <col min="15876" max="15876" width="14.625" style="42" customWidth="1"/>
    <col min="15877" max="15877" width="7.5" style="42" customWidth="1"/>
    <col min="15878" max="15878" width="14.625" style="42" customWidth="1"/>
    <col min="15879" max="15879" width="7.5" style="42" customWidth="1"/>
    <col min="15880" max="15881" width="0" style="42" hidden="1" customWidth="1"/>
    <col min="15882" max="16128" width="10" style="42"/>
    <col min="16129" max="16129" width="19.125" style="42" customWidth="1"/>
    <col min="16130" max="16130" width="15.625" style="42" customWidth="1"/>
    <col min="16131" max="16131" width="7.5" style="42" customWidth="1"/>
    <col min="16132" max="16132" width="14.625" style="42" customWidth="1"/>
    <col min="16133" max="16133" width="7.5" style="42" customWidth="1"/>
    <col min="16134" max="16134" width="14.625" style="42" customWidth="1"/>
    <col min="16135" max="16135" width="7.5" style="42" customWidth="1"/>
    <col min="16136" max="16137" width="0" style="42" hidden="1" customWidth="1"/>
    <col min="16138" max="16384" width="10" style="42"/>
  </cols>
  <sheetData>
    <row r="1" spans="1:17" ht="30.75" customHeight="1">
      <c r="A1" s="215" t="s">
        <v>41</v>
      </c>
      <c r="B1" s="237"/>
      <c r="C1" s="237"/>
      <c r="D1" s="237"/>
      <c r="E1" s="237"/>
      <c r="F1" s="237"/>
      <c r="G1" s="237"/>
      <c r="H1" s="40"/>
      <c r="I1" s="40"/>
      <c r="J1" s="41"/>
      <c r="K1" s="41"/>
      <c r="L1" s="41"/>
    </row>
    <row r="2" spans="1:17" ht="24.95" customHeight="1">
      <c r="A2" s="217" t="s">
        <v>42</v>
      </c>
      <c r="B2" s="238"/>
      <c r="C2" s="238"/>
      <c r="D2" s="238"/>
      <c r="E2" s="238"/>
      <c r="F2" s="219" t="s">
        <v>43</v>
      </c>
      <c r="G2" s="220"/>
      <c r="H2" s="239"/>
      <c r="I2" s="240"/>
      <c r="J2" s="43"/>
      <c r="K2" s="44"/>
      <c r="L2" s="45"/>
      <c r="M2" s="45"/>
      <c r="N2" s="45"/>
      <c r="O2" s="45"/>
      <c r="P2" s="45"/>
      <c r="Q2" s="45"/>
    </row>
    <row r="3" spans="1:17" ht="24" customHeight="1" thickBot="1">
      <c r="A3" s="221" t="s">
        <v>196</v>
      </c>
      <c r="B3" s="221"/>
      <c r="C3" s="221"/>
      <c r="D3" s="221"/>
      <c r="E3" s="221"/>
      <c r="F3" s="223" t="s">
        <v>44</v>
      </c>
      <c r="G3" s="241"/>
      <c r="H3" s="241"/>
      <c r="I3" s="241"/>
      <c r="J3" s="46"/>
      <c r="K3" s="47"/>
      <c r="L3" s="48"/>
      <c r="M3" s="45"/>
      <c r="N3" s="45"/>
      <c r="O3" s="49"/>
      <c r="P3" s="45"/>
      <c r="Q3" s="45"/>
    </row>
    <row r="4" spans="1:17" ht="33.75" customHeight="1">
      <c r="A4" s="242" t="s">
        <v>45</v>
      </c>
      <c r="B4" s="244" t="s">
        <v>46</v>
      </c>
      <c r="C4" s="245"/>
      <c r="D4" s="244" t="s">
        <v>47</v>
      </c>
      <c r="E4" s="246"/>
      <c r="F4" s="244" t="s">
        <v>48</v>
      </c>
      <c r="G4" s="247"/>
      <c r="H4" s="248" t="s">
        <v>49</v>
      </c>
      <c r="I4" s="249"/>
      <c r="J4" s="50"/>
      <c r="K4" s="50"/>
      <c r="L4" s="50"/>
    </row>
    <row r="5" spans="1:17" ht="33.75" customHeight="1">
      <c r="A5" s="243"/>
      <c r="B5" s="51" t="s">
        <v>50</v>
      </c>
      <c r="C5" s="52" t="s">
        <v>51</v>
      </c>
      <c r="D5" s="51" t="s">
        <v>50</v>
      </c>
      <c r="E5" s="52" t="s">
        <v>51</v>
      </c>
      <c r="F5" s="51" t="s">
        <v>50</v>
      </c>
      <c r="G5" s="53" t="s">
        <v>51</v>
      </c>
      <c r="H5" s="54" t="s">
        <v>52</v>
      </c>
      <c r="I5" s="55" t="s">
        <v>53</v>
      </c>
    </row>
    <row r="6" spans="1:17" ht="23.1" customHeight="1">
      <c r="A6" s="56" t="s">
        <v>54</v>
      </c>
      <c r="B6" s="19">
        <f>D6+F6+H6</f>
        <v>1778779700</v>
      </c>
      <c r="C6" s="17">
        <f>B6/$B$6*100</f>
        <v>100</v>
      </c>
      <c r="D6" s="19">
        <v>1721247389</v>
      </c>
      <c r="E6" s="17">
        <f>D6/$D$6*100</f>
        <v>100</v>
      </c>
      <c r="F6" s="19">
        <v>57532311</v>
      </c>
      <c r="G6" s="20">
        <f t="shared" ref="G6:G32" si="0">F6/$F$6*100</f>
        <v>100</v>
      </c>
      <c r="H6" s="57">
        <f>'[1]意見表-地方產業3X'!E6</f>
        <v>0</v>
      </c>
      <c r="I6" s="58"/>
    </row>
    <row r="7" spans="1:17" ht="23.1" customHeight="1">
      <c r="A7" s="59" t="s">
        <v>55</v>
      </c>
      <c r="B7" s="24">
        <f t="shared" ref="B7:B32" si="1">D7+F7+H7</f>
        <v>1477925507</v>
      </c>
      <c r="C7" s="22">
        <f t="shared" ref="C7:C32" si="2">B7/$B$6*100</f>
        <v>83.086483784360709</v>
      </c>
      <c r="D7" s="24">
        <v>1475775946</v>
      </c>
      <c r="E7" s="22">
        <f t="shared" ref="E7:E32" si="3">D7/$D$6*100</f>
        <v>85.738747110453858</v>
      </c>
      <c r="F7" s="24">
        <v>2149561</v>
      </c>
      <c r="G7" s="25">
        <f t="shared" si="0"/>
        <v>3.7362674341380098</v>
      </c>
      <c r="H7" s="60">
        <f>'[1]意見表-地方產業3X'!E7</f>
        <v>0</v>
      </c>
      <c r="I7" s="61"/>
    </row>
    <row r="8" spans="1:17" ht="23.1" customHeight="1">
      <c r="A8" s="59" t="s">
        <v>56</v>
      </c>
      <c r="B8" s="24">
        <f t="shared" si="1"/>
        <v>45181646</v>
      </c>
      <c r="C8" s="22">
        <f t="shared" si="2"/>
        <v>2.5400360707961758</v>
      </c>
      <c r="D8" s="24">
        <v>0</v>
      </c>
      <c r="E8" s="22">
        <f t="shared" si="3"/>
        <v>0</v>
      </c>
      <c r="F8" s="24">
        <v>45181646</v>
      </c>
      <c r="G8" s="25">
        <f t="shared" si="0"/>
        <v>78.532645768392655</v>
      </c>
      <c r="H8" s="60">
        <f>'[1]意見表-地方產業3X'!E8</f>
        <v>0</v>
      </c>
      <c r="I8" s="61"/>
    </row>
    <row r="9" spans="1:17" ht="23.1" customHeight="1">
      <c r="A9" s="59" t="s">
        <v>57</v>
      </c>
      <c r="B9" s="24">
        <f t="shared" si="1"/>
        <v>0</v>
      </c>
      <c r="C9" s="22">
        <f t="shared" si="2"/>
        <v>0</v>
      </c>
      <c r="D9" s="24">
        <v>0</v>
      </c>
      <c r="E9" s="22">
        <f t="shared" si="3"/>
        <v>0</v>
      </c>
      <c r="F9" s="24"/>
      <c r="G9" s="25">
        <f t="shared" si="0"/>
        <v>0</v>
      </c>
      <c r="H9" s="60">
        <f>'[1]意見表-地方產業3X'!E9</f>
        <v>0</v>
      </c>
      <c r="I9" s="61"/>
    </row>
    <row r="10" spans="1:17" ht="23.1" customHeight="1">
      <c r="A10" s="59" t="s">
        <v>18</v>
      </c>
      <c r="B10" s="24">
        <f t="shared" si="1"/>
        <v>0</v>
      </c>
      <c r="C10" s="22">
        <f t="shared" si="2"/>
        <v>0</v>
      </c>
      <c r="D10" s="24">
        <v>0</v>
      </c>
      <c r="E10" s="22">
        <f t="shared" si="3"/>
        <v>0</v>
      </c>
      <c r="F10" s="24"/>
      <c r="G10" s="25">
        <f t="shared" si="0"/>
        <v>0</v>
      </c>
      <c r="H10" s="60">
        <f>'[1]意見表-地方產業3X'!E10</f>
        <v>0</v>
      </c>
      <c r="I10" s="61"/>
    </row>
    <row r="11" spans="1:17" ht="23.1" customHeight="1">
      <c r="A11" s="59" t="s">
        <v>19</v>
      </c>
      <c r="B11" s="24">
        <f t="shared" si="1"/>
        <v>255672547</v>
      </c>
      <c r="C11" s="22">
        <f t="shared" si="2"/>
        <v>14.373480144843121</v>
      </c>
      <c r="D11" s="24">
        <v>245471443</v>
      </c>
      <c r="E11" s="22">
        <f t="shared" si="3"/>
        <v>14.261252889546142</v>
      </c>
      <c r="F11" s="24">
        <v>10201104</v>
      </c>
      <c r="G11" s="25">
        <f t="shared" si="0"/>
        <v>17.731086797469338</v>
      </c>
      <c r="H11" s="60">
        <f>'[1]意見表-地方產業3X'!E11</f>
        <v>0</v>
      </c>
      <c r="I11" s="61"/>
    </row>
    <row r="12" spans="1:17" ht="23.1" customHeight="1">
      <c r="A12" s="62" t="s">
        <v>20</v>
      </c>
      <c r="B12" s="24">
        <f t="shared" si="1"/>
        <v>1522614912</v>
      </c>
      <c r="C12" s="22">
        <f t="shared" si="2"/>
        <v>85.59884689486843</v>
      </c>
      <c r="D12" s="24">
        <v>1465985705</v>
      </c>
      <c r="E12" s="22">
        <f t="shared" si="3"/>
        <v>85.169959551932834</v>
      </c>
      <c r="F12" s="24">
        <v>56629207</v>
      </c>
      <c r="G12" s="25">
        <f t="shared" si="0"/>
        <v>98.430266428894186</v>
      </c>
      <c r="H12" s="60">
        <f>'[1]意見表-地方產業3X'!E12</f>
        <v>0</v>
      </c>
      <c r="I12" s="61"/>
    </row>
    <row r="13" spans="1:17" ht="23.1" customHeight="1">
      <c r="A13" s="59" t="s">
        <v>58</v>
      </c>
      <c r="B13" s="24">
        <f t="shared" si="1"/>
        <v>1315936510</v>
      </c>
      <c r="C13" s="22">
        <f>B13/$B$6*100</f>
        <v>73.979735095919978</v>
      </c>
      <c r="D13" s="24">
        <v>1314005463</v>
      </c>
      <c r="E13" s="22">
        <f>D13/$D$6*100</f>
        <v>76.340302468862603</v>
      </c>
      <c r="F13" s="24">
        <v>1931047</v>
      </c>
      <c r="G13" s="25">
        <f>F13/$F$6*100</f>
        <v>3.3564565136276201</v>
      </c>
      <c r="H13" s="60">
        <f>'[1]意見表-地方產業3X'!E13</f>
        <v>0</v>
      </c>
      <c r="I13" s="61"/>
    </row>
    <row r="14" spans="1:17" ht="23.1" customHeight="1">
      <c r="A14" s="59" t="s">
        <v>22</v>
      </c>
      <c r="B14" s="24">
        <f t="shared" si="1"/>
        <v>54387260</v>
      </c>
      <c r="C14" s="22">
        <f t="shared" si="2"/>
        <v>3.0575601914053774</v>
      </c>
      <c r="D14" s="24">
        <v>0</v>
      </c>
      <c r="E14" s="22">
        <f t="shared" si="3"/>
        <v>0</v>
      </c>
      <c r="F14" s="24">
        <v>54387260</v>
      </c>
      <c r="G14" s="25">
        <f t="shared" si="0"/>
        <v>94.533417925798261</v>
      </c>
      <c r="H14" s="60">
        <f>'[1]意見表-地方產業3X'!E14</f>
        <v>0</v>
      </c>
      <c r="I14" s="61"/>
    </row>
    <row r="15" spans="1:17" ht="23.1" customHeight="1">
      <c r="A15" s="59" t="s">
        <v>59</v>
      </c>
      <c r="B15" s="24">
        <f t="shared" si="1"/>
        <v>0</v>
      </c>
      <c r="C15" s="22">
        <f t="shared" si="2"/>
        <v>0</v>
      </c>
      <c r="D15" s="24">
        <v>0</v>
      </c>
      <c r="E15" s="22">
        <f t="shared" si="3"/>
        <v>0</v>
      </c>
      <c r="F15" s="24">
        <v>0</v>
      </c>
      <c r="G15" s="25">
        <f t="shared" si="0"/>
        <v>0</v>
      </c>
      <c r="H15" s="60">
        <f>'[1]意見表-地方產業3X'!E15</f>
        <v>0</v>
      </c>
      <c r="I15" s="61"/>
    </row>
    <row r="16" spans="1:17" ht="23.1" customHeight="1">
      <c r="A16" s="59" t="s">
        <v>24</v>
      </c>
      <c r="B16" s="24">
        <f t="shared" si="1"/>
        <v>152291142</v>
      </c>
      <c r="C16" s="22">
        <f t="shared" si="2"/>
        <v>8.5615516075430822</v>
      </c>
      <c r="D16" s="24">
        <v>151980242</v>
      </c>
      <c r="E16" s="22">
        <f t="shared" si="3"/>
        <v>8.8296570830702361</v>
      </c>
      <c r="F16" s="24">
        <v>310900</v>
      </c>
      <c r="G16" s="25">
        <f t="shared" si="0"/>
        <v>0.54039198946831812</v>
      </c>
      <c r="H16" s="60">
        <f>'[1]意見表-地方產業3X'!E16</f>
        <v>0</v>
      </c>
      <c r="I16" s="61"/>
    </row>
    <row r="17" spans="1:9" ht="23.1" customHeight="1">
      <c r="A17" s="62" t="s">
        <v>60</v>
      </c>
      <c r="B17" s="24">
        <f t="shared" si="1"/>
        <v>256164788</v>
      </c>
      <c r="C17" s="22">
        <f t="shared" si="2"/>
        <v>14.401153105131566</v>
      </c>
      <c r="D17" s="24">
        <v>255261684</v>
      </c>
      <c r="E17" s="22">
        <f t="shared" si="3"/>
        <v>14.830040448067166</v>
      </c>
      <c r="F17" s="24">
        <v>903104</v>
      </c>
      <c r="G17" s="25">
        <f t="shared" si="0"/>
        <v>1.5697335711058087</v>
      </c>
      <c r="H17" s="60">
        <f>'[1]意見表-地方產業3X'!E17</f>
        <v>0</v>
      </c>
      <c r="I17" s="61"/>
    </row>
    <row r="18" spans="1:9" ht="23.1" customHeight="1">
      <c r="A18" s="62" t="s">
        <v>26</v>
      </c>
      <c r="B18" s="24">
        <f t="shared" si="1"/>
        <v>58043952</v>
      </c>
      <c r="C18" s="22">
        <f t="shared" si="2"/>
        <v>3.2631332592788191</v>
      </c>
      <c r="D18" s="24">
        <v>58043952</v>
      </c>
      <c r="E18" s="22">
        <f t="shared" si="3"/>
        <v>3.3722027624234783</v>
      </c>
      <c r="F18" s="24">
        <v>0</v>
      </c>
      <c r="G18" s="25">
        <f t="shared" si="0"/>
        <v>0</v>
      </c>
      <c r="H18" s="60">
        <f>'[1]意見表-地方產業3X'!E18</f>
        <v>0</v>
      </c>
      <c r="I18" s="61" t="s">
        <v>61</v>
      </c>
    </row>
    <row r="19" spans="1:9" ht="23.1" customHeight="1">
      <c r="A19" s="59" t="s">
        <v>27</v>
      </c>
      <c r="B19" s="24">
        <f t="shared" si="1"/>
        <v>0</v>
      </c>
      <c r="C19" s="22">
        <f t="shared" si="2"/>
        <v>0</v>
      </c>
      <c r="D19" s="24">
        <v>0</v>
      </c>
      <c r="E19" s="22">
        <f t="shared" si="3"/>
        <v>0</v>
      </c>
      <c r="F19" s="24">
        <v>0</v>
      </c>
      <c r="G19" s="25">
        <f t="shared" si="0"/>
        <v>0</v>
      </c>
      <c r="H19" s="60">
        <f>'[1]意見表-地方產業3X'!E19</f>
        <v>0</v>
      </c>
      <c r="I19" s="61"/>
    </row>
    <row r="20" spans="1:9" ht="23.1" customHeight="1">
      <c r="A20" s="59" t="s">
        <v>28</v>
      </c>
      <c r="B20" s="24">
        <f t="shared" si="1"/>
        <v>58043952</v>
      </c>
      <c r="C20" s="22">
        <f t="shared" si="2"/>
        <v>3.2631332592788191</v>
      </c>
      <c r="D20" s="24">
        <v>58043952</v>
      </c>
      <c r="E20" s="22">
        <f t="shared" si="3"/>
        <v>3.3722027624234783</v>
      </c>
      <c r="F20" s="24">
        <v>0</v>
      </c>
      <c r="G20" s="25">
        <f t="shared" si="0"/>
        <v>0</v>
      </c>
      <c r="H20" s="60">
        <f>'[1]意見表-地方產業3X'!E20</f>
        <v>0</v>
      </c>
      <c r="I20" s="61" t="s">
        <v>62</v>
      </c>
    </row>
    <row r="21" spans="1:9" ht="23.1" customHeight="1">
      <c r="A21" s="59" t="s">
        <v>63</v>
      </c>
      <c r="B21" s="24">
        <f t="shared" si="1"/>
        <v>0</v>
      </c>
      <c r="C21" s="22">
        <f t="shared" si="2"/>
        <v>0</v>
      </c>
      <c r="D21" s="24">
        <v>0</v>
      </c>
      <c r="E21" s="22">
        <f t="shared" si="3"/>
        <v>0</v>
      </c>
      <c r="F21" s="24">
        <v>0</v>
      </c>
      <c r="G21" s="25">
        <f t="shared" si="0"/>
        <v>0</v>
      </c>
      <c r="H21" s="60">
        <f>'[1]意見表-地方產業3X'!E21</f>
        <v>0</v>
      </c>
      <c r="I21" s="61"/>
    </row>
    <row r="22" spans="1:9" ht="23.1" customHeight="1">
      <c r="A22" s="62" t="s">
        <v>64</v>
      </c>
      <c r="B22" s="24">
        <f t="shared" si="1"/>
        <v>198120836</v>
      </c>
      <c r="C22" s="22">
        <f t="shared" si="2"/>
        <v>11.13801984585275</v>
      </c>
      <c r="D22" s="24">
        <v>197217732</v>
      </c>
      <c r="E22" s="22">
        <f t="shared" si="3"/>
        <v>11.457837685643687</v>
      </c>
      <c r="F22" s="24">
        <v>903104</v>
      </c>
      <c r="G22" s="25">
        <f t="shared" si="0"/>
        <v>1.5697335711058087</v>
      </c>
      <c r="H22" s="60">
        <f>'[1]意見表-地方產業3X'!E22</f>
        <v>0</v>
      </c>
      <c r="I22" s="61" t="s">
        <v>62</v>
      </c>
    </row>
    <row r="23" spans="1:9" ht="23.1" customHeight="1">
      <c r="A23" s="62" t="s">
        <v>65</v>
      </c>
      <c r="B23" s="24">
        <f t="shared" si="1"/>
        <v>18743367</v>
      </c>
      <c r="C23" s="22">
        <f t="shared" si="2"/>
        <v>1.0537205366128251</v>
      </c>
      <c r="D23" s="24">
        <v>17122423</v>
      </c>
      <c r="E23" s="22">
        <f t="shared" si="3"/>
        <v>0.99476827732169759</v>
      </c>
      <c r="F23" s="24">
        <v>1620944</v>
      </c>
      <c r="G23" s="25">
        <f t="shared" si="0"/>
        <v>2.8174498326688111</v>
      </c>
      <c r="H23" s="60">
        <f>'[1]意見表-地方產業3X'!E23</f>
        <v>0</v>
      </c>
      <c r="I23" s="61" t="s">
        <v>66</v>
      </c>
    </row>
    <row r="24" spans="1:9" ht="23.1" customHeight="1">
      <c r="A24" s="59" t="s">
        <v>32</v>
      </c>
      <c r="B24" s="24">
        <f t="shared" si="1"/>
        <v>10943471</v>
      </c>
      <c r="C24" s="22">
        <f t="shared" si="2"/>
        <v>0.61522351531221098</v>
      </c>
      <c r="D24" s="24">
        <v>10029882</v>
      </c>
      <c r="E24" s="22">
        <f t="shared" si="3"/>
        <v>0.5827100778248443</v>
      </c>
      <c r="F24" s="24">
        <v>913589</v>
      </c>
      <c r="G24" s="25">
        <f t="shared" si="0"/>
        <v>1.5879581127898719</v>
      </c>
      <c r="H24" s="60">
        <f>'[1]意見表-地方產業3X'!E24</f>
        <v>0</v>
      </c>
      <c r="I24" s="61" t="s">
        <v>66</v>
      </c>
    </row>
    <row r="25" spans="1:9" ht="23.1" customHeight="1">
      <c r="A25" s="59" t="s">
        <v>33</v>
      </c>
      <c r="B25" s="24">
        <f t="shared" si="1"/>
        <v>7799896</v>
      </c>
      <c r="C25" s="22">
        <f t="shared" si="2"/>
        <v>0.43849702130061413</v>
      </c>
      <c r="D25" s="24">
        <v>7092541</v>
      </c>
      <c r="E25" s="22">
        <f t="shared" si="3"/>
        <v>0.41205819949685335</v>
      </c>
      <c r="F25" s="24">
        <v>707355</v>
      </c>
      <c r="G25" s="25">
        <f t="shared" si="0"/>
        <v>1.229491719878939</v>
      </c>
      <c r="H25" s="60">
        <f>'[1]意見表-地方產業3X'!E25</f>
        <v>0</v>
      </c>
      <c r="I25" s="61" t="s">
        <v>67</v>
      </c>
    </row>
    <row r="26" spans="1:9" ht="23.1" customHeight="1">
      <c r="A26" s="62" t="s">
        <v>34</v>
      </c>
      <c r="B26" s="24">
        <f t="shared" si="1"/>
        <v>736254</v>
      </c>
      <c r="C26" s="22">
        <f t="shared" si="2"/>
        <v>4.1390960330838049E-2</v>
      </c>
      <c r="D26" s="24">
        <v>27277</v>
      </c>
      <c r="E26" s="22">
        <f t="shared" si="3"/>
        <v>1.584722810580252E-3</v>
      </c>
      <c r="F26" s="24">
        <v>708977</v>
      </c>
      <c r="G26" s="25">
        <f t="shared" si="0"/>
        <v>1.232311005201929</v>
      </c>
      <c r="H26" s="60">
        <f>'[1]意見表-地方產業3X'!E26</f>
        <v>0</v>
      </c>
      <c r="I26" s="61" t="s">
        <v>66</v>
      </c>
    </row>
    <row r="27" spans="1:9" ht="23.1" customHeight="1">
      <c r="A27" s="59" t="s">
        <v>68</v>
      </c>
      <c r="B27" s="24">
        <f t="shared" si="1"/>
        <v>0</v>
      </c>
      <c r="C27" s="22">
        <f t="shared" si="2"/>
        <v>0</v>
      </c>
      <c r="D27" s="24">
        <v>0</v>
      </c>
      <c r="E27" s="22">
        <f t="shared" si="3"/>
        <v>0</v>
      </c>
      <c r="F27" s="24">
        <v>0</v>
      </c>
      <c r="G27" s="25">
        <f t="shared" si="0"/>
        <v>0</v>
      </c>
      <c r="H27" s="60">
        <f>'[1]意見表-地方產業3X'!E27</f>
        <v>0</v>
      </c>
      <c r="I27" s="61"/>
    </row>
    <row r="28" spans="1:9" ht="23.1" customHeight="1">
      <c r="A28" s="59" t="s">
        <v>36</v>
      </c>
      <c r="B28" s="24">
        <f t="shared" si="1"/>
        <v>736254</v>
      </c>
      <c r="C28" s="22">
        <f t="shared" si="2"/>
        <v>4.1390960330838049E-2</v>
      </c>
      <c r="D28" s="24">
        <v>27277</v>
      </c>
      <c r="E28" s="22">
        <f t="shared" si="3"/>
        <v>1.584722810580252E-3</v>
      </c>
      <c r="F28" s="24">
        <v>708977</v>
      </c>
      <c r="G28" s="25">
        <f t="shared" si="0"/>
        <v>1.232311005201929</v>
      </c>
      <c r="H28" s="60">
        <f>'[1]意見表-地方產業3X'!E28</f>
        <v>0</v>
      </c>
      <c r="I28" s="61" t="s">
        <v>69</v>
      </c>
    </row>
    <row r="29" spans="1:9" ht="23.1" customHeight="1">
      <c r="A29" s="62" t="s">
        <v>70</v>
      </c>
      <c r="B29" s="24">
        <f t="shared" si="1"/>
        <v>18007113</v>
      </c>
      <c r="C29" s="22">
        <f t="shared" si="2"/>
        <v>1.0123295762819871</v>
      </c>
      <c r="D29" s="24">
        <v>17095146</v>
      </c>
      <c r="E29" s="22">
        <f t="shared" si="3"/>
        <v>0.99318355451111728</v>
      </c>
      <c r="F29" s="24">
        <v>911967</v>
      </c>
      <c r="G29" s="25">
        <f t="shared" si="0"/>
        <v>1.5851388274668821</v>
      </c>
      <c r="H29" s="60">
        <f>'[1]意見表-地方產業3X'!E29</f>
        <v>0</v>
      </c>
      <c r="I29" s="61" t="s">
        <v>69</v>
      </c>
    </row>
    <row r="30" spans="1:9" ht="23.1" customHeight="1">
      <c r="A30" s="62" t="s">
        <v>71</v>
      </c>
      <c r="B30" s="24">
        <f t="shared" si="1"/>
        <v>216127949</v>
      </c>
      <c r="C30" s="22">
        <f t="shared" si="2"/>
        <v>12.150349422134736</v>
      </c>
      <c r="D30" s="24">
        <v>214312878</v>
      </c>
      <c r="E30" s="22">
        <f t="shared" si="3"/>
        <v>12.451021240154805</v>
      </c>
      <c r="F30" s="24">
        <v>1815071</v>
      </c>
      <c r="G30" s="25">
        <f t="shared" si="0"/>
        <v>3.154872398572691</v>
      </c>
      <c r="H30" s="60">
        <f>'[1]意見表-地方產業3X'!E30</f>
        <v>0</v>
      </c>
      <c r="I30" s="61" t="s">
        <v>69</v>
      </c>
    </row>
    <row r="31" spans="1:9" ht="23.1" customHeight="1">
      <c r="A31" s="62" t="s">
        <v>72</v>
      </c>
      <c r="B31" s="24">
        <f t="shared" si="1"/>
        <v>43425387</v>
      </c>
      <c r="C31" s="22">
        <f t="shared" si="2"/>
        <v>2.4413021466345719</v>
      </c>
      <c r="D31" s="24">
        <v>42872679</v>
      </c>
      <c r="E31" s="22">
        <f t="shared" si="3"/>
        <v>2.4907912293135217</v>
      </c>
      <c r="F31" s="24">
        <v>552708</v>
      </c>
      <c r="G31" s="25">
        <f t="shared" si="0"/>
        <v>0.96069146257656857</v>
      </c>
      <c r="H31" s="60">
        <f>'[1]意見表-地方產業3X'!E31</f>
        <v>0</v>
      </c>
      <c r="I31" s="61"/>
    </row>
    <row r="32" spans="1:9" ht="23.1" customHeight="1" thickBot="1">
      <c r="A32" s="63" t="s">
        <v>73</v>
      </c>
      <c r="B32" s="34">
        <f t="shared" si="1"/>
        <v>172702562</v>
      </c>
      <c r="C32" s="32">
        <f t="shared" si="2"/>
        <v>9.7090472755001649</v>
      </c>
      <c r="D32" s="34">
        <v>171440199</v>
      </c>
      <c r="E32" s="32">
        <f t="shared" si="3"/>
        <v>9.9602300108412827</v>
      </c>
      <c r="F32" s="34">
        <v>1262363</v>
      </c>
      <c r="G32" s="35">
        <f t="shared" si="0"/>
        <v>2.1941809359961222</v>
      </c>
      <c r="H32" s="64">
        <f>'[1]意見表-地方產業3X'!E32</f>
        <v>0</v>
      </c>
      <c r="I32" s="65" t="s">
        <v>69</v>
      </c>
    </row>
    <row r="33" spans="1:9" ht="42" customHeight="1">
      <c r="A33" s="235"/>
      <c r="B33" s="236"/>
      <c r="C33" s="236"/>
      <c r="D33" s="236"/>
      <c r="E33" s="236"/>
      <c r="F33" s="236"/>
      <c r="G33" s="236"/>
      <c r="H33" s="66"/>
      <c r="I33" s="67"/>
    </row>
    <row r="34" spans="1:9" ht="23.1" customHeight="1">
      <c r="A34" s="68"/>
      <c r="B34" s="69"/>
      <c r="C34" s="70"/>
      <c r="D34" s="69"/>
      <c r="E34" s="70"/>
      <c r="F34" s="69"/>
      <c r="G34" s="70"/>
      <c r="H34" s="66"/>
      <c r="I34" s="67"/>
    </row>
    <row r="35" spans="1:9" ht="16.5">
      <c r="A35" s="71" t="s">
        <v>74</v>
      </c>
      <c r="B35" s="72">
        <f>B36-B37</f>
        <v>-303197933</v>
      </c>
      <c r="C35" s="50"/>
      <c r="D35" s="72"/>
      <c r="E35" s="50"/>
      <c r="F35" s="72"/>
      <c r="G35" s="72"/>
      <c r="H35" s="73"/>
    </row>
    <row r="36" spans="1:9" ht="16.5">
      <c r="A36" s="71" t="s">
        <v>75</v>
      </c>
      <c r="B36" s="72">
        <f>B6+B23</f>
        <v>1797523067</v>
      </c>
      <c r="C36" s="50"/>
      <c r="D36" s="72">
        <f>D6+D23</f>
        <v>1738369812</v>
      </c>
      <c r="E36" s="72"/>
      <c r="F36" s="72">
        <f>F6+F23</f>
        <v>59153255</v>
      </c>
      <c r="G36" s="72"/>
      <c r="H36" s="73">
        <f>H6+H23</f>
        <v>0</v>
      </c>
    </row>
    <row r="37" spans="1:9" ht="16.5">
      <c r="A37" s="71" t="s">
        <v>76</v>
      </c>
      <c r="B37" s="72">
        <f>'[1]營業損益表-收支'!K13</f>
        <v>2100721000</v>
      </c>
      <c r="C37" s="50"/>
      <c r="D37" s="72"/>
      <c r="E37" s="50"/>
      <c r="F37" s="72"/>
      <c r="G37" s="72"/>
      <c r="H37" s="73"/>
    </row>
    <row r="38" spans="1:9" ht="16.5">
      <c r="A38" s="74" t="s">
        <v>77</v>
      </c>
      <c r="B38" s="72">
        <f>B39-B40</f>
        <v>-393288495</v>
      </c>
      <c r="C38" s="50"/>
      <c r="D38" s="72"/>
      <c r="E38" s="50"/>
      <c r="F38" s="72"/>
      <c r="G38" s="72"/>
      <c r="H38" s="73"/>
    </row>
    <row r="39" spans="1:9" ht="16.5">
      <c r="A39" s="74" t="s">
        <v>75</v>
      </c>
      <c r="B39" s="72">
        <f>B12+B18+B26+B31</f>
        <v>1624820505</v>
      </c>
      <c r="C39" s="50"/>
      <c r="D39" s="72">
        <f>D12+D18+D26+D31</f>
        <v>1566929613</v>
      </c>
      <c r="E39" s="50"/>
      <c r="F39" s="72">
        <f>F12+F18+F26+F31</f>
        <v>57890892</v>
      </c>
      <c r="G39" s="72"/>
      <c r="H39" s="73">
        <f>H12+H18+H26+H31</f>
        <v>0</v>
      </c>
    </row>
    <row r="40" spans="1:9" ht="16.5">
      <c r="A40" s="74" t="s">
        <v>76</v>
      </c>
      <c r="B40" s="72">
        <f>'[1]營業損益表-收支'!K14</f>
        <v>2018109000</v>
      </c>
      <c r="C40" s="50"/>
      <c r="D40" s="72"/>
      <c r="E40" s="50"/>
      <c r="F40" s="72"/>
      <c r="G40" s="72"/>
      <c r="H40" s="73"/>
    </row>
    <row r="41" spans="1:9">
      <c r="A41" s="50"/>
      <c r="B41" s="50"/>
      <c r="C41" s="50"/>
      <c r="D41" s="50"/>
      <c r="E41" s="50"/>
      <c r="F41" s="72"/>
      <c r="G41" s="72"/>
      <c r="H41" s="73"/>
    </row>
    <row r="42" spans="1:9">
      <c r="A42" s="50"/>
      <c r="B42" s="50"/>
      <c r="C42" s="50"/>
      <c r="D42" s="50"/>
      <c r="E42" s="50"/>
      <c r="F42" s="50"/>
      <c r="G42" s="50"/>
    </row>
    <row r="43" spans="1:9">
      <c r="A43" s="50"/>
      <c r="B43" s="50"/>
      <c r="C43" s="50"/>
      <c r="D43" s="50"/>
      <c r="E43" s="50"/>
      <c r="F43" s="50"/>
      <c r="G43" s="50"/>
    </row>
    <row r="44" spans="1:9">
      <c r="A44" s="50"/>
      <c r="B44" s="50"/>
      <c r="C44" s="50"/>
      <c r="D44" s="50"/>
      <c r="E44" s="50"/>
      <c r="F44" s="50"/>
      <c r="G44" s="50"/>
    </row>
    <row r="45" spans="1:9">
      <c r="A45" s="50"/>
      <c r="B45" s="50"/>
      <c r="C45" s="50"/>
      <c r="D45" s="50"/>
      <c r="E45" s="50"/>
      <c r="F45" s="50"/>
      <c r="G45" s="50"/>
    </row>
  </sheetData>
  <mergeCells count="13">
    <mergeCell ref="A33:G33"/>
    <mergeCell ref="A1:G1"/>
    <mergeCell ref="A2:E2"/>
    <mergeCell ref="F2:G2"/>
    <mergeCell ref="H2:I2"/>
    <mergeCell ref="A3:E3"/>
    <mergeCell ref="F3:G3"/>
    <mergeCell ref="H3:I3"/>
    <mergeCell ref="A4:A5"/>
    <mergeCell ref="B4:C4"/>
    <mergeCell ref="D4:E4"/>
    <mergeCell ref="F4:G4"/>
    <mergeCell ref="H4:I4"/>
  </mergeCells>
  <phoneticPr fontId="3" type="noConversion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showZeros="0" view="pageBreakPreview" zoomScaleNormal="100" zoomScaleSheetLayoutView="100" workbookViewId="0">
      <selection activeCell="D13" sqref="D13"/>
    </sheetView>
  </sheetViews>
  <sheetFormatPr defaultColWidth="10" defaultRowHeight="21" customHeight="1"/>
  <cols>
    <col min="1" max="1" width="23.625" style="75" customWidth="1"/>
    <col min="2" max="2" width="14.625" style="75" customWidth="1"/>
    <col min="3" max="3" width="7.125" style="75" customWidth="1"/>
    <col min="4" max="4" width="14.625" style="75" customWidth="1"/>
    <col min="5" max="5" width="7.125" style="75" customWidth="1"/>
    <col min="6" max="6" width="14.625" style="75" customWidth="1"/>
    <col min="7" max="7" width="7.125" style="75" customWidth="1"/>
    <col min="8" max="8" width="10" style="75" customWidth="1"/>
    <col min="9" max="254" width="10" style="75"/>
    <col min="255" max="255" width="23.625" style="75" customWidth="1"/>
    <col min="256" max="256" width="14.625" style="75" customWidth="1"/>
    <col min="257" max="257" width="7.125" style="75" customWidth="1"/>
    <col min="258" max="258" width="14.625" style="75" customWidth="1"/>
    <col min="259" max="259" width="7.125" style="75" customWidth="1"/>
    <col min="260" max="260" width="14.625" style="75" customWidth="1"/>
    <col min="261" max="261" width="7.125" style="75" customWidth="1"/>
    <col min="262" max="263" width="10" style="75" customWidth="1"/>
    <col min="264" max="264" width="19.25" style="75" customWidth="1"/>
    <col min="265" max="510" width="10" style="75"/>
    <col min="511" max="511" width="23.625" style="75" customWidth="1"/>
    <col min="512" max="512" width="14.625" style="75" customWidth="1"/>
    <col min="513" max="513" width="7.125" style="75" customWidth="1"/>
    <col min="514" max="514" width="14.625" style="75" customWidth="1"/>
    <col min="515" max="515" width="7.125" style="75" customWidth="1"/>
    <col min="516" max="516" width="14.625" style="75" customWidth="1"/>
    <col min="517" max="517" width="7.125" style="75" customWidth="1"/>
    <col min="518" max="519" width="10" style="75" customWidth="1"/>
    <col min="520" max="520" width="19.25" style="75" customWidth="1"/>
    <col min="521" max="766" width="10" style="75"/>
    <col min="767" max="767" width="23.625" style="75" customWidth="1"/>
    <col min="768" max="768" width="14.625" style="75" customWidth="1"/>
    <col min="769" max="769" width="7.125" style="75" customWidth="1"/>
    <col min="770" max="770" width="14.625" style="75" customWidth="1"/>
    <col min="771" max="771" width="7.125" style="75" customWidth="1"/>
    <col min="772" max="772" width="14.625" style="75" customWidth="1"/>
    <col min="773" max="773" width="7.125" style="75" customWidth="1"/>
    <col min="774" max="775" width="10" style="75" customWidth="1"/>
    <col min="776" max="776" width="19.25" style="75" customWidth="1"/>
    <col min="777" max="1022" width="10" style="75"/>
    <col min="1023" max="1023" width="23.625" style="75" customWidth="1"/>
    <col min="1024" max="1024" width="14.625" style="75" customWidth="1"/>
    <col min="1025" max="1025" width="7.125" style="75" customWidth="1"/>
    <col min="1026" max="1026" width="14.625" style="75" customWidth="1"/>
    <col min="1027" max="1027" width="7.125" style="75" customWidth="1"/>
    <col min="1028" max="1028" width="14.625" style="75" customWidth="1"/>
    <col min="1029" max="1029" width="7.125" style="75" customWidth="1"/>
    <col min="1030" max="1031" width="10" style="75" customWidth="1"/>
    <col min="1032" max="1032" width="19.25" style="75" customWidth="1"/>
    <col min="1033" max="1278" width="10" style="75"/>
    <col min="1279" max="1279" width="23.625" style="75" customWidth="1"/>
    <col min="1280" max="1280" width="14.625" style="75" customWidth="1"/>
    <col min="1281" max="1281" width="7.125" style="75" customWidth="1"/>
    <col min="1282" max="1282" width="14.625" style="75" customWidth="1"/>
    <col min="1283" max="1283" width="7.125" style="75" customWidth="1"/>
    <col min="1284" max="1284" width="14.625" style="75" customWidth="1"/>
    <col min="1285" max="1285" width="7.125" style="75" customWidth="1"/>
    <col min="1286" max="1287" width="10" style="75" customWidth="1"/>
    <col min="1288" max="1288" width="19.25" style="75" customWidth="1"/>
    <col min="1289" max="1534" width="10" style="75"/>
    <col min="1535" max="1535" width="23.625" style="75" customWidth="1"/>
    <col min="1536" max="1536" width="14.625" style="75" customWidth="1"/>
    <col min="1537" max="1537" width="7.125" style="75" customWidth="1"/>
    <col min="1538" max="1538" width="14.625" style="75" customWidth="1"/>
    <col min="1539" max="1539" width="7.125" style="75" customWidth="1"/>
    <col min="1540" max="1540" width="14.625" style="75" customWidth="1"/>
    <col min="1541" max="1541" width="7.125" style="75" customWidth="1"/>
    <col min="1542" max="1543" width="10" style="75" customWidth="1"/>
    <col min="1544" max="1544" width="19.25" style="75" customWidth="1"/>
    <col min="1545" max="1790" width="10" style="75"/>
    <col min="1791" max="1791" width="23.625" style="75" customWidth="1"/>
    <col min="1792" max="1792" width="14.625" style="75" customWidth="1"/>
    <col min="1793" max="1793" width="7.125" style="75" customWidth="1"/>
    <col min="1794" max="1794" width="14.625" style="75" customWidth="1"/>
    <col min="1795" max="1795" width="7.125" style="75" customWidth="1"/>
    <col min="1796" max="1796" width="14.625" style="75" customWidth="1"/>
    <col min="1797" max="1797" width="7.125" style="75" customWidth="1"/>
    <col min="1798" max="1799" width="10" style="75" customWidth="1"/>
    <col min="1800" max="1800" width="19.25" style="75" customWidth="1"/>
    <col min="1801" max="2046" width="10" style="75"/>
    <col min="2047" max="2047" width="23.625" style="75" customWidth="1"/>
    <col min="2048" max="2048" width="14.625" style="75" customWidth="1"/>
    <col min="2049" max="2049" width="7.125" style="75" customWidth="1"/>
    <col min="2050" max="2050" width="14.625" style="75" customWidth="1"/>
    <col min="2051" max="2051" width="7.125" style="75" customWidth="1"/>
    <col min="2052" max="2052" width="14.625" style="75" customWidth="1"/>
    <col min="2053" max="2053" width="7.125" style="75" customWidth="1"/>
    <col min="2054" max="2055" width="10" style="75" customWidth="1"/>
    <col min="2056" max="2056" width="19.25" style="75" customWidth="1"/>
    <col min="2057" max="2302" width="10" style="75"/>
    <col min="2303" max="2303" width="23.625" style="75" customWidth="1"/>
    <col min="2304" max="2304" width="14.625" style="75" customWidth="1"/>
    <col min="2305" max="2305" width="7.125" style="75" customWidth="1"/>
    <col min="2306" max="2306" width="14.625" style="75" customWidth="1"/>
    <col min="2307" max="2307" width="7.125" style="75" customWidth="1"/>
    <col min="2308" max="2308" width="14.625" style="75" customWidth="1"/>
    <col min="2309" max="2309" width="7.125" style="75" customWidth="1"/>
    <col min="2310" max="2311" width="10" style="75" customWidth="1"/>
    <col min="2312" max="2312" width="19.25" style="75" customWidth="1"/>
    <col min="2313" max="2558" width="10" style="75"/>
    <col min="2559" max="2559" width="23.625" style="75" customWidth="1"/>
    <col min="2560" max="2560" width="14.625" style="75" customWidth="1"/>
    <col min="2561" max="2561" width="7.125" style="75" customWidth="1"/>
    <col min="2562" max="2562" width="14.625" style="75" customWidth="1"/>
    <col min="2563" max="2563" width="7.125" style="75" customWidth="1"/>
    <col min="2564" max="2564" width="14.625" style="75" customWidth="1"/>
    <col min="2565" max="2565" width="7.125" style="75" customWidth="1"/>
    <col min="2566" max="2567" width="10" style="75" customWidth="1"/>
    <col min="2568" max="2568" width="19.25" style="75" customWidth="1"/>
    <col min="2569" max="2814" width="10" style="75"/>
    <col min="2815" max="2815" width="23.625" style="75" customWidth="1"/>
    <col min="2816" max="2816" width="14.625" style="75" customWidth="1"/>
    <col min="2817" max="2817" width="7.125" style="75" customWidth="1"/>
    <col min="2818" max="2818" width="14.625" style="75" customWidth="1"/>
    <col min="2819" max="2819" width="7.125" style="75" customWidth="1"/>
    <col min="2820" max="2820" width="14.625" style="75" customWidth="1"/>
    <col min="2821" max="2821" width="7.125" style="75" customWidth="1"/>
    <col min="2822" max="2823" width="10" style="75" customWidth="1"/>
    <col min="2824" max="2824" width="19.25" style="75" customWidth="1"/>
    <col min="2825" max="3070" width="10" style="75"/>
    <col min="3071" max="3071" width="23.625" style="75" customWidth="1"/>
    <col min="3072" max="3072" width="14.625" style="75" customWidth="1"/>
    <col min="3073" max="3073" width="7.125" style="75" customWidth="1"/>
    <col min="3074" max="3074" width="14.625" style="75" customWidth="1"/>
    <col min="3075" max="3075" width="7.125" style="75" customWidth="1"/>
    <col min="3076" max="3076" width="14.625" style="75" customWidth="1"/>
    <col min="3077" max="3077" width="7.125" style="75" customWidth="1"/>
    <col min="3078" max="3079" width="10" style="75" customWidth="1"/>
    <col min="3080" max="3080" width="19.25" style="75" customWidth="1"/>
    <col min="3081" max="3326" width="10" style="75"/>
    <col min="3327" max="3327" width="23.625" style="75" customWidth="1"/>
    <col min="3328" max="3328" width="14.625" style="75" customWidth="1"/>
    <col min="3329" max="3329" width="7.125" style="75" customWidth="1"/>
    <col min="3330" max="3330" width="14.625" style="75" customWidth="1"/>
    <col min="3331" max="3331" width="7.125" style="75" customWidth="1"/>
    <col min="3332" max="3332" width="14.625" style="75" customWidth="1"/>
    <col min="3333" max="3333" width="7.125" style="75" customWidth="1"/>
    <col min="3334" max="3335" width="10" style="75" customWidth="1"/>
    <col min="3336" max="3336" width="19.25" style="75" customWidth="1"/>
    <col min="3337" max="3582" width="10" style="75"/>
    <col min="3583" max="3583" width="23.625" style="75" customWidth="1"/>
    <col min="3584" max="3584" width="14.625" style="75" customWidth="1"/>
    <col min="3585" max="3585" width="7.125" style="75" customWidth="1"/>
    <col min="3586" max="3586" width="14.625" style="75" customWidth="1"/>
    <col min="3587" max="3587" width="7.125" style="75" customWidth="1"/>
    <col min="3588" max="3588" width="14.625" style="75" customWidth="1"/>
    <col min="3589" max="3589" width="7.125" style="75" customWidth="1"/>
    <col min="3590" max="3591" width="10" style="75" customWidth="1"/>
    <col min="3592" max="3592" width="19.25" style="75" customWidth="1"/>
    <col min="3593" max="3838" width="10" style="75"/>
    <col min="3839" max="3839" width="23.625" style="75" customWidth="1"/>
    <col min="3840" max="3840" width="14.625" style="75" customWidth="1"/>
    <col min="3841" max="3841" width="7.125" style="75" customWidth="1"/>
    <col min="3842" max="3842" width="14.625" style="75" customWidth="1"/>
    <col min="3843" max="3843" width="7.125" style="75" customWidth="1"/>
    <col min="3844" max="3844" width="14.625" style="75" customWidth="1"/>
    <col min="3845" max="3845" width="7.125" style="75" customWidth="1"/>
    <col min="3846" max="3847" width="10" style="75" customWidth="1"/>
    <col min="3848" max="3848" width="19.25" style="75" customWidth="1"/>
    <col min="3849" max="4094" width="10" style="75"/>
    <col min="4095" max="4095" width="23.625" style="75" customWidth="1"/>
    <col min="4096" max="4096" width="14.625" style="75" customWidth="1"/>
    <col min="4097" max="4097" width="7.125" style="75" customWidth="1"/>
    <col min="4098" max="4098" width="14.625" style="75" customWidth="1"/>
    <col min="4099" max="4099" width="7.125" style="75" customWidth="1"/>
    <col min="4100" max="4100" width="14.625" style="75" customWidth="1"/>
    <col min="4101" max="4101" width="7.125" style="75" customWidth="1"/>
    <col min="4102" max="4103" width="10" style="75" customWidth="1"/>
    <col min="4104" max="4104" width="19.25" style="75" customWidth="1"/>
    <col min="4105" max="4350" width="10" style="75"/>
    <col min="4351" max="4351" width="23.625" style="75" customWidth="1"/>
    <col min="4352" max="4352" width="14.625" style="75" customWidth="1"/>
    <col min="4353" max="4353" width="7.125" style="75" customWidth="1"/>
    <col min="4354" max="4354" width="14.625" style="75" customWidth="1"/>
    <col min="4355" max="4355" width="7.125" style="75" customWidth="1"/>
    <col min="4356" max="4356" width="14.625" style="75" customWidth="1"/>
    <col min="4357" max="4357" width="7.125" style="75" customWidth="1"/>
    <col min="4358" max="4359" width="10" style="75" customWidth="1"/>
    <col min="4360" max="4360" width="19.25" style="75" customWidth="1"/>
    <col min="4361" max="4606" width="10" style="75"/>
    <col min="4607" max="4607" width="23.625" style="75" customWidth="1"/>
    <col min="4608" max="4608" width="14.625" style="75" customWidth="1"/>
    <col min="4609" max="4609" width="7.125" style="75" customWidth="1"/>
    <col min="4610" max="4610" width="14.625" style="75" customWidth="1"/>
    <col min="4611" max="4611" width="7.125" style="75" customWidth="1"/>
    <col min="4612" max="4612" width="14.625" style="75" customWidth="1"/>
    <col min="4613" max="4613" width="7.125" style="75" customWidth="1"/>
    <col min="4614" max="4615" width="10" style="75" customWidth="1"/>
    <col min="4616" max="4616" width="19.25" style="75" customWidth="1"/>
    <col min="4617" max="4862" width="10" style="75"/>
    <col min="4863" max="4863" width="23.625" style="75" customWidth="1"/>
    <col min="4864" max="4864" width="14.625" style="75" customWidth="1"/>
    <col min="4865" max="4865" width="7.125" style="75" customWidth="1"/>
    <col min="4866" max="4866" width="14.625" style="75" customWidth="1"/>
    <col min="4867" max="4867" width="7.125" style="75" customWidth="1"/>
    <col min="4868" max="4868" width="14.625" style="75" customWidth="1"/>
    <col min="4869" max="4869" width="7.125" style="75" customWidth="1"/>
    <col min="4870" max="4871" width="10" style="75" customWidth="1"/>
    <col min="4872" max="4872" width="19.25" style="75" customWidth="1"/>
    <col min="4873" max="5118" width="10" style="75"/>
    <col min="5119" max="5119" width="23.625" style="75" customWidth="1"/>
    <col min="5120" max="5120" width="14.625" style="75" customWidth="1"/>
    <col min="5121" max="5121" width="7.125" style="75" customWidth="1"/>
    <col min="5122" max="5122" width="14.625" style="75" customWidth="1"/>
    <col min="5123" max="5123" width="7.125" style="75" customWidth="1"/>
    <col min="5124" max="5124" width="14.625" style="75" customWidth="1"/>
    <col min="5125" max="5125" width="7.125" style="75" customWidth="1"/>
    <col min="5126" max="5127" width="10" style="75" customWidth="1"/>
    <col min="5128" max="5128" width="19.25" style="75" customWidth="1"/>
    <col min="5129" max="5374" width="10" style="75"/>
    <col min="5375" max="5375" width="23.625" style="75" customWidth="1"/>
    <col min="5376" max="5376" width="14.625" style="75" customWidth="1"/>
    <col min="5377" max="5377" width="7.125" style="75" customWidth="1"/>
    <col min="5378" max="5378" width="14.625" style="75" customWidth="1"/>
    <col min="5379" max="5379" width="7.125" style="75" customWidth="1"/>
    <col min="5380" max="5380" width="14.625" style="75" customWidth="1"/>
    <col min="5381" max="5381" width="7.125" style="75" customWidth="1"/>
    <col min="5382" max="5383" width="10" style="75" customWidth="1"/>
    <col min="5384" max="5384" width="19.25" style="75" customWidth="1"/>
    <col min="5385" max="5630" width="10" style="75"/>
    <col min="5631" max="5631" width="23.625" style="75" customWidth="1"/>
    <col min="5632" max="5632" width="14.625" style="75" customWidth="1"/>
    <col min="5633" max="5633" width="7.125" style="75" customWidth="1"/>
    <col min="5634" max="5634" width="14.625" style="75" customWidth="1"/>
    <col min="5635" max="5635" width="7.125" style="75" customWidth="1"/>
    <col min="5636" max="5636" width="14.625" style="75" customWidth="1"/>
    <col min="5637" max="5637" width="7.125" style="75" customWidth="1"/>
    <col min="5638" max="5639" width="10" style="75" customWidth="1"/>
    <col min="5640" max="5640" width="19.25" style="75" customWidth="1"/>
    <col min="5641" max="5886" width="10" style="75"/>
    <col min="5887" max="5887" width="23.625" style="75" customWidth="1"/>
    <col min="5888" max="5888" width="14.625" style="75" customWidth="1"/>
    <col min="5889" max="5889" width="7.125" style="75" customWidth="1"/>
    <col min="5890" max="5890" width="14.625" style="75" customWidth="1"/>
    <col min="5891" max="5891" width="7.125" style="75" customWidth="1"/>
    <col min="5892" max="5892" width="14.625" style="75" customWidth="1"/>
    <col min="5893" max="5893" width="7.125" style="75" customWidth="1"/>
    <col min="5894" max="5895" width="10" style="75" customWidth="1"/>
    <col min="5896" max="5896" width="19.25" style="75" customWidth="1"/>
    <col min="5897" max="6142" width="10" style="75"/>
    <col min="6143" max="6143" width="23.625" style="75" customWidth="1"/>
    <col min="6144" max="6144" width="14.625" style="75" customWidth="1"/>
    <col min="6145" max="6145" width="7.125" style="75" customWidth="1"/>
    <col min="6146" max="6146" width="14.625" style="75" customWidth="1"/>
    <col min="6147" max="6147" width="7.125" style="75" customWidth="1"/>
    <col min="6148" max="6148" width="14.625" style="75" customWidth="1"/>
    <col min="6149" max="6149" width="7.125" style="75" customWidth="1"/>
    <col min="6150" max="6151" width="10" style="75" customWidth="1"/>
    <col min="6152" max="6152" width="19.25" style="75" customWidth="1"/>
    <col min="6153" max="6398" width="10" style="75"/>
    <col min="6399" max="6399" width="23.625" style="75" customWidth="1"/>
    <col min="6400" max="6400" width="14.625" style="75" customWidth="1"/>
    <col min="6401" max="6401" width="7.125" style="75" customWidth="1"/>
    <col min="6402" max="6402" width="14.625" style="75" customWidth="1"/>
    <col min="6403" max="6403" width="7.125" style="75" customWidth="1"/>
    <col min="6404" max="6404" width="14.625" style="75" customWidth="1"/>
    <col min="6405" max="6405" width="7.125" style="75" customWidth="1"/>
    <col min="6406" max="6407" width="10" style="75" customWidth="1"/>
    <col min="6408" max="6408" width="19.25" style="75" customWidth="1"/>
    <col min="6409" max="6654" width="10" style="75"/>
    <col min="6655" max="6655" width="23.625" style="75" customWidth="1"/>
    <col min="6656" max="6656" width="14.625" style="75" customWidth="1"/>
    <col min="6657" max="6657" width="7.125" style="75" customWidth="1"/>
    <col min="6658" max="6658" width="14.625" style="75" customWidth="1"/>
    <col min="6659" max="6659" width="7.125" style="75" customWidth="1"/>
    <col min="6660" max="6660" width="14.625" style="75" customWidth="1"/>
    <col min="6661" max="6661" width="7.125" style="75" customWidth="1"/>
    <col min="6662" max="6663" width="10" style="75" customWidth="1"/>
    <col min="6664" max="6664" width="19.25" style="75" customWidth="1"/>
    <col min="6665" max="6910" width="10" style="75"/>
    <col min="6911" max="6911" width="23.625" style="75" customWidth="1"/>
    <col min="6912" max="6912" width="14.625" style="75" customWidth="1"/>
    <col min="6913" max="6913" width="7.125" style="75" customWidth="1"/>
    <col min="6914" max="6914" width="14.625" style="75" customWidth="1"/>
    <col min="6915" max="6915" width="7.125" style="75" customWidth="1"/>
    <col min="6916" max="6916" width="14.625" style="75" customWidth="1"/>
    <col min="6917" max="6917" width="7.125" style="75" customWidth="1"/>
    <col min="6918" max="6919" width="10" style="75" customWidth="1"/>
    <col min="6920" max="6920" width="19.25" style="75" customWidth="1"/>
    <col min="6921" max="7166" width="10" style="75"/>
    <col min="7167" max="7167" width="23.625" style="75" customWidth="1"/>
    <col min="7168" max="7168" width="14.625" style="75" customWidth="1"/>
    <col min="7169" max="7169" width="7.125" style="75" customWidth="1"/>
    <col min="7170" max="7170" width="14.625" style="75" customWidth="1"/>
    <col min="7171" max="7171" width="7.125" style="75" customWidth="1"/>
    <col min="7172" max="7172" width="14.625" style="75" customWidth="1"/>
    <col min="7173" max="7173" width="7.125" style="75" customWidth="1"/>
    <col min="7174" max="7175" width="10" style="75" customWidth="1"/>
    <col min="7176" max="7176" width="19.25" style="75" customWidth="1"/>
    <col min="7177" max="7422" width="10" style="75"/>
    <col min="7423" max="7423" width="23.625" style="75" customWidth="1"/>
    <col min="7424" max="7424" width="14.625" style="75" customWidth="1"/>
    <col min="7425" max="7425" width="7.125" style="75" customWidth="1"/>
    <col min="7426" max="7426" width="14.625" style="75" customWidth="1"/>
    <col min="7427" max="7427" width="7.125" style="75" customWidth="1"/>
    <col min="7428" max="7428" width="14.625" style="75" customWidth="1"/>
    <col min="7429" max="7429" width="7.125" style="75" customWidth="1"/>
    <col min="7430" max="7431" width="10" style="75" customWidth="1"/>
    <col min="7432" max="7432" width="19.25" style="75" customWidth="1"/>
    <col min="7433" max="7678" width="10" style="75"/>
    <col min="7679" max="7679" width="23.625" style="75" customWidth="1"/>
    <col min="7680" max="7680" width="14.625" style="75" customWidth="1"/>
    <col min="7681" max="7681" width="7.125" style="75" customWidth="1"/>
    <col min="7682" max="7682" width="14.625" style="75" customWidth="1"/>
    <col min="7683" max="7683" width="7.125" style="75" customWidth="1"/>
    <col min="7684" max="7684" width="14.625" style="75" customWidth="1"/>
    <col min="7685" max="7685" width="7.125" style="75" customWidth="1"/>
    <col min="7686" max="7687" width="10" style="75" customWidth="1"/>
    <col min="7688" max="7688" width="19.25" style="75" customWidth="1"/>
    <col min="7689" max="7934" width="10" style="75"/>
    <col min="7935" max="7935" width="23.625" style="75" customWidth="1"/>
    <col min="7936" max="7936" width="14.625" style="75" customWidth="1"/>
    <col min="7937" max="7937" width="7.125" style="75" customWidth="1"/>
    <col min="7938" max="7938" width="14.625" style="75" customWidth="1"/>
    <col min="7939" max="7939" width="7.125" style="75" customWidth="1"/>
    <col min="7940" max="7940" width="14.625" style="75" customWidth="1"/>
    <col min="7941" max="7941" width="7.125" style="75" customWidth="1"/>
    <col min="7942" max="7943" width="10" style="75" customWidth="1"/>
    <col min="7944" max="7944" width="19.25" style="75" customWidth="1"/>
    <col min="7945" max="8190" width="10" style="75"/>
    <col min="8191" max="8191" width="23.625" style="75" customWidth="1"/>
    <col min="8192" max="8192" width="14.625" style="75" customWidth="1"/>
    <col min="8193" max="8193" width="7.125" style="75" customWidth="1"/>
    <col min="8194" max="8194" width="14.625" style="75" customWidth="1"/>
    <col min="8195" max="8195" width="7.125" style="75" customWidth="1"/>
    <col min="8196" max="8196" width="14.625" style="75" customWidth="1"/>
    <col min="8197" max="8197" width="7.125" style="75" customWidth="1"/>
    <col min="8198" max="8199" width="10" style="75" customWidth="1"/>
    <col min="8200" max="8200" width="19.25" style="75" customWidth="1"/>
    <col min="8201" max="8446" width="10" style="75"/>
    <col min="8447" max="8447" width="23.625" style="75" customWidth="1"/>
    <col min="8448" max="8448" width="14.625" style="75" customWidth="1"/>
    <col min="8449" max="8449" width="7.125" style="75" customWidth="1"/>
    <col min="8450" max="8450" width="14.625" style="75" customWidth="1"/>
    <col min="8451" max="8451" width="7.125" style="75" customWidth="1"/>
    <col min="8452" max="8452" width="14.625" style="75" customWidth="1"/>
    <col min="8453" max="8453" width="7.125" style="75" customWidth="1"/>
    <col min="8454" max="8455" width="10" style="75" customWidth="1"/>
    <col min="8456" max="8456" width="19.25" style="75" customWidth="1"/>
    <col min="8457" max="8702" width="10" style="75"/>
    <col min="8703" max="8703" width="23.625" style="75" customWidth="1"/>
    <col min="8704" max="8704" width="14.625" style="75" customWidth="1"/>
    <col min="8705" max="8705" width="7.125" style="75" customWidth="1"/>
    <col min="8706" max="8706" width="14.625" style="75" customWidth="1"/>
    <col min="8707" max="8707" width="7.125" style="75" customWidth="1"/>
    <col min="8708" max="8708" width="14.625" style="75" customWidth="1"/>
    <col min="8709" max="8709" width="7.125" style="75" customWidth="1"/>
    <col min="8710" max="8711" width="10" style="75" customWidth="1"/>
    <col min="8712" max="8712" width="19.25" style="75" customWidth="1"/>
    <col min="8713" max="8958" width="10" style="75"/>
    <col min="8959" max="8959" width="23.625" style="75" customWidth="1"/>
    <col min="8960" max="8960" width="14.625" style="75" customWidth="1"/>
    <col min="8961" max="8961" width="7.125" style="75" customWidth="1"/>
    <col min="8962" max="8962" width="14.625" style="75" customWidth="1"/>
    <col min="8963" max="8963" width="7.125" style="75" customWidth="1"/>
    <col min="8964" max="8964" width="14.625" style="75" customWidth="1"/>
    <col min="8965" max="8965" width="7.125" style="75" customWidth="1"/>
    <col min="8966" max="8967" width="10" style="75" customWidth="1"/>
    <col min="8968" max="8968" width="19.25" style="75" customWidth="1"/>
    <col min="8969" max="9214" width="10" style="75"/>
    <col min="9215" max="9215" width="23.625" style="75" customWidth="1"/>
    <col min="9216" max="9216" width="14.625" style="75" customWidth="1"/>
    <col min="9217" max="9217" width="7.125" style="75" customWidth="1"/>
    <col min="9218" max="9218" width="14.625" style="75" customWidth="1"/>
    <col min="9219" max="9219" width="7.125" style="75" customWidth="1"/>
    <col min="9220" max="9220" width="14.625" style="75" customWidth="1"/>
    <col min="9221" max="9221" width="7.125" style="75" customWidth="1"/>
    <col min="9222" max="9223" width="10" style="75" customWidth="1"/>
    <col min="9224" max="9224" width="19.25" style="75" customWidth="1"/>
    <col min="9225" max="9470" width="10" style="75"/>
    <col min="9471" max="9471" width="23.625" style="75" customWidth="1"/>
    <col min="9472" max="9472" width="14.625" style="75" customWidth="1"/>
    <col min="9473" max="9473" width="7.125" style="75" customWidth="1"/>
    <col min="9474" max="9474" width="14.625" style="75" customWidth="1"/>
    <col min="9475" max="9475" width="7.125" style="75" customWidth="1"/>
    <col min="9476" max="9476" width="14.625" style="75" customWidth="1"/>
    <col min="9477" max="9477" width="7.125" style="75" customWidth="1"/>
    <col min="9478" max="9479" width="10" style="75" customWidth="1"/>
    <col min="9480" max="9480" width="19.25" style="75" customWidth="1"/>
    <col min="9481" max="9726" width="10" style="75"/>
    <col min="9727" max="9727" width="23.625" style="75" customWidth="1"/>
    <col min="9728" max="9728" width="14.625" style="75" customWidth="1"/>
    <col min="9729" max="9729" width="7.125" style="75" customWidth="1"/>
    <col min="9730" max="9730" width="14.625" style="75" customWidth="1"/>
    <col min="9731" max="9731" width="7.125" style="75" customWidth="1"/>
    <col min="9732" max="9732" width="14.625" style="75" customWidth="1"/>
    <col min="9733" max="9733" width="7.125" style="75" customWidth="1"/>
    <col min="9734" max="9735" width="10" style="75" customWidth="1"/>
    <col min="9736" max="9736" width="19.25" style="75" customWidth="1"/>
    <col min="9737" max="9982" width="10" style="75"/>
    <col min="9983" max="9983" width="23.625" style="75" customWidth="1"/>
    <col min="9984" max="9984" width="14.625" style="75" customWidth="1"/>
    <col min="9985" max="9985" width="7.125" style="75" customWidth="1"/>
    <col min="9986" max="9986" width="14.625" style="75" customWidth="1"/>
    <col min="9987" max="9987" width="7.125" style="75" customWidth="1"/>
    <col min="9988" max="9988" width="14.625" style="75" customWidth="1"/>
    <col min="9989" max="9989" width="7.125" style="75" customWidth="1"/>
    <col min="9990" max="9991" width="10" style="75" customWidth="1"/>
    <col min="9992" max="9992" width="19.25" style="75" customWidth="1"/>
    <col min="9993" max="10238" width="10" style="75"/>
    <col min="10239" max="10239" width="23.625" style="75" customWidth="1"/>
    <col min="10240" max="10240" width="14.625" style="75" customWidth="1"/>
    <col min="10241" max="10241" width="7.125" style="75" customWidth="1"/>
    <col min="10242" max="10242" width="14.625" style="75" customWidth="1"/>
    <col min="10243" max="10243" width="7.125" style="75" customWidth="1"/>
    <col min="10244" max="10244" width="14.625" style="75" customWidth="1"/>
    <col min="10245" max="10245" width="7.125" style="75" customWidth="1"/>
    <col min="10246" max="10247" width="10" style="75" customWidth="1"/>
    <col min="10248" max="10248" width="19.25" style="75" customWidth="1"/>
    <col min="10249" max="10494" width="10" style="75"/>
    <col min="10495" max="10495" width="23.625" style="75" customWidth="1"/>
    <col min="10496" max="10496" width="14.625" style="75" customWidth="1"/>
    <col min="10497" max="10497" width="7.125" style="75" customWidth="1"/>
    <col min="10498" max="10498" width="14.625" style="75" customWidth="1"/>
    <col min="10499" max="10499" width="7.125" style="75" customWidth="1"/>
    <col min="10500" max="10500" width="14.625" style="75" customWidth="1"/>
    <col min="10501" max="10501" width="7.125" style="75" customWidth="1"/>
    <col min="10502" max="10503" width="10" style="75" customWidth="1"/>
    <col min="10504" max="10504" width="19.25" style="75" customWidth="1"/>
    <col min="10505" max="10750" width="10" style="75"/>
    <col min="10751" max="10751" width="23.625" style="75" customWidth="1"/>
    <col min="10752" max="10752" width="14.625" style="75" customWidth="1"/>
    <col min="10753" max="10753" width="7.125" style="75" customWidth="1"/>
    <col min="10754" max="10754" width="14.625" style="75" customWidth="1"/>
    <col min="10755" max="10755" width="7.125" style="75" customWidth="1"/>
    <col min="10756" max="10756" width="14.625" style="75" customWidth="1"/>
    <col min="10757" max="10757" width="7.125" style="75" customWidth="1"/>
    <col min="10758" max="10759" width="10" style="75" customWidth="1"/>
    <col min="10760" max="10760" width="19.25" style="75" customWidth="1"/>
    <col min="10761" max="11006" width="10" style="75"/>
    <col min="11007" max="11007" width="23.625" style="75" customWidth="1"/>
    <col min="11008" max="11008" width="14.625" style="75" customWidth="1"/>
    <col min="11009" max="11009" width="7.125" style="75" customWidth="1"/>
    <col min="11010" max="11010" width="14.625" style="75" customWidth="1"/>
    <col min="11011" max="11011" width="7.125" style="75" customWidth="1"/>
    <col min="11012" max="11012" width="14.625" style="75" customWidth="1"/>
    <col min="11013" max="11013" width="7.125" style="75" customWidth="1"/>
    <col min="11014" max="11015" width="10" style="75" customWidth="1"/>
    <col min="11016" max="11016" width="19.25" style="75" customWidth="1"/>
    <col min="11017" max="11262" width="10" style="75"/>
    <col min="11263" max="11263" width="23.625" style="75" customWidth="1"/>
    <col min="11264" max="11264" width="14.625" style="75" customWidth="1"/>
    <col min="11265" max="11265" width="7.125" style="75" customWidth="1"/>
    <col min="11266" max="11266" width="14.625" style="75" customWidth="1"/>
    <col min="11267" max="11267" width="7.125" style="75" customWidth="1"/>
    <col min="11268" max="11268" width="14.625" style="75" customWidth="1"/>
    <col min="11269" max="11269" width="7.125" style="75" customWidth="1"/>
    <col min="11270" max="11271" width="10" style="75" customWidth="1"/>
    <col min="11272" max="11272" width="19.25" style="75" customWidth="1"/>
    <col min="11273" max="11518" width="10" style="75"/>
    <col min="11519" max="11519" width="23.625" style="75" customWidth="1"/>
    <col min="11520" max="11520" width="14.625" style="75" customWidth="1"/>
    <col min="11521" max="11521" width="7.125" style="75" customWidth="1"/>
    <col min="11522" max="11522" width="14.625" style="75" customWidth="1"/>
    <col min="11523" max="11523" width="7.125" style="75" customWidth="1"/>
    <col min="11524" max="11524" width="14.625" style="75" customWidth="1"/>
    <col min="11525" max="11525" width="7.125" style="75" customWidth="1"/>
    <col min="11526" max="11527" width="10" style="75" customWidth="1"/>
    <col min="11528" max="11528" width="19.25" style="75" customWidth="1"/>
    <col min="11529" max="11774" width="10" style="75"/>
    <col min="11775" max="11775" width="23.625" style="75" customWidth="1"/>
    <col min="11776" max="11776" width="14.625" style="75" customWidth="1"/>
    <col min="11777" max="11777" width="7.125" style="75" customWidth="1"/>
    <col min="11778" max="11778" width="14.625" style="75" customWidth="1"/>
    <col min="11779" max="11779" width="7.125" style="75" customWidth="1"/>
    <col min="11780" max="11780" width="14.625" style="75" customWidth="1"/>
    <col min="11781" max="11781" width="7.125" style="75" customWidth="1"/>
    <col min="11782" max="11783" width="10" style="75" customWidth="1"/>
    <col min="11784" max="11784" width="19.25" style="75" customWidth="1"/>
    <col min="11785" max="12030" width="10" style="75"/>
    <col min="12031" max="12031" width="23.625" style="75" customWidth="1"/>
    <col min="12032" max="12032" width="14.625" style="75" customWidth="1"/>
    <col min="12033" max="12033" width="7.125" style="75" customWidth="1"/>
    <col min="12034" max="12034" width="14.625" style="75" customWidth="1"/>
    <col min="12035" max="12035" width="7.125" style="75" customWidth="1"/>
    <col min="12036" max="12036" width="14.625" style="75" customWidth="1"/>
    <col min="12037" max="12037" width="7.125" style="75" customWidth="1"/>
    <col min="12038" max="12039" width="10" style="75" customWidth="1"/>
    <col min="12040" max="12040" width="19.25" style="75" customWidth="1"/>
    <col min="12041" max="12286" width="10" style="75"/>
    <col min="12287" max="12287" width="23.625" style="75" customWidth="1"/>
    <col min="12288" max="12288" width="14.625" style="75" customWidth="1"/>
    <col min="12289" max="12289" width="7.125" style="75" customWidth="1"/>
    <col min="12290" max="12290" width="14.625" style="75" customWidth="1"/>
    <col min="12291" max="12291" width="7.125" style="75" customWidth="1"/>
    <col min="12292" max="12292" width="14.625" style="75" customWidth="1"/>
    <col min="12293" max="12293" width="7.125" style="75" customWidth="1"/>
    <col min="12294" max="12295" width="10" style="75" customWidth="1"/>
    <col min="12296" max="12296" width="19.25" style="75" customWidth="1"/>
    <col min="12297" max="12542" width="10" style="75"/>
    <col min="12543" max="12543" width="23.625" style="75" customWidth="1"/>
    <col min="12544" max="12544" width="14.625" style="75" customWidth="1"/>
    <col min="12545" max="12545" width="7.125" style="75" customWidth="1"/>
    <col min="12546" max="12546" width="14.625" style="75" customWidth="1"/>
    <col min="12547" max="12547" width="7.125" style="75" customWidth="1"/>
    <col min="12548" max="12548" width="14.625" style="75" customWidth="1"/>
    <col min="12549" max="12549" width="7.125" style="75" customWidth="1"/>
    <col min="12550" max="12551" width="10" style="75" customWidth="1"/>
    <col min="12552" max="12552" width="19.25" style="75" customWidth="1"/>
    <col min="12553" max="12798" width="10" style="75"/>
    <col min="12799" max="12799" width="23.625" style="75" customWidth="1"/>
    <col min="12800" max="12800" width="14.625" style="75" customWidth="1"/>
    <col min="12801" max="12801" width="7.125" style="75" customWidth="1"/>
    <col min="12802" max="12802" width="14.625" style="75" customWidth="1"/>
    <col min="12803" max="12803" width="7.125" style="75" customWidth="1"/>
    <col min="12804" max="12804" width="14.625" style="75" customWidth="1"/>
    <col min="12805" max="12805" width="7.125" style="75" customWidth="1"/>
    <col min="12806" max="12807" width="10" style="75" customWidth="1"/>
    <col min="12808" max="12808" width="19.25" style="75" customWidth="1"/>
    <col min="12809" max="13054" width="10" style="75"/>
    <col min="13055" max="13055" width="23.625" style="75" customWidth="1"/>
    <col min="13056" max="13056" width="14.625" style="75" customWidth="1"/>
    <col min="13057" max="13057" width="7.125" style="75" customWidth="1"/>
    <col min="13058" max="13058" width="14.625" style="75" customWidth="1"/>
    <col min="13059" max="13059" width="7.125" style="75" customWidth="1"/>
    <col min="13060" max="13060" width="14.625" style="75" customWidth="1"/>
    <col min="13061" max="13061" width="7.125" style="75" customWidth="1"/>
    <col min="13062" max="13063" width="10" style="75" customWidth="1"/>
    <col min="13064" max="13064" width="19.25" style="75" customWidth="1"/>
    <col min="13065" max="13310" width="10" style="75"/>
    <col min="13311" max="13311" width="23.625" style="75" customWidth="1"/>
    <col min="13312" max="13312" width="14.625" style="75" customWidth="1"/>
    <col min="13313" max="13313" width="7.125" style="75" customWidth="1"/>
    <col min="13314" max="13314" width="14.625" style="75" customWidth="1"/>
    <col min="13315" max="13315" width="7.125" style="75" customWidth="1"/>
    <col min="13316" max="13316" width="14.625" style="75" customWidth="1"/>
    <col min="13317" max="13317" width="7.125" style="75" customWidth="1"/>
    <col min="13318" max="13319" width="10" style="75" customWidth="1"/>
    <col min="13320" max="13320" width="19.25" style="75" customWidth="1"/>
    <col min="13321" max="13566" width="10" style="75"/>
    <col min="13567" max="13567" width="23.625" style="75" customWidth="1"/>
    <col min="13568" max="13568" width="14.625" style="75" customWidth="1"/>
    <col min="13569" max="13569" width="7.125" style="75" customWidth="1"/>
    <col min="13570" max="13570" width="14.625" style="75" customWidth="1"/>
    <col min="13571" max="13571" width="7.125" style="75" customWidth="1"/>
    <col min="13572" max="13572" width="14.625" style="75" customWidth="1"/>
    <col min="13573" max="13573" width="7.125" style="75" customWidth="1"/>
    <col min="13574" max="13575" width="10" style="75" customWidth="1"/>
    <col min="13576" max="13576" width="19.25" style="75" customWidth="1"/>
    <col min="13577" max="13822" width="10" style="75"/>
    <col min="13823" max="13823" width="23.625" style="75" customWidth="1"/>
    <col min="13824" max="13824" width="14.625" style="75" customWidth="1"/>
    <col min="13825" max="13825" width="7.125" style="75" customWidth="1"/>
    <col min="13826" max="13826" width="14.625" style="75" customWidth="1"/>
    <col min="13827" max="13827" width="7.125" style="75" customWidth="1"/>
    <col min="13828" max="13828" width="14.625" style="75" customWidth="1"/>
    <col min="13829" max="13829" width="7.125" style="75" customWidth="1"/>
    <col min="13830" max="13831" width="10" style="75" customWidth="1"/>
    <col min="13832" max="13832" width="19.25" style="75" customWidth="1"/>
    <col min="13833" max="14078" width="10" style="75"/>
    <col min="14079" max="14079" width="23.625" style="75" customWidth="1"/>
    <col min="14080" max="14080" width="14.625" style="75" customWidth="1"/>
    <col min="14081" max="14081" width="7.125" style="75" customWidth="1"/>
    <col min="14082" max="14082" width="14.625" style="75" customWidth="1"/>
    <col min="14083" max="14083" width="7.125" style="75" customWidth="1"/>
    <col min="14084" max="14084" width="14.625" style="75" customWidth="1"/>
    <col min="14085" max="14085" width="7.125" style="75" customWidth="1"/>
    <col min="14086" max="14087" width="10" style="75" customWidth="1"/>
    <col min="14088" max="14088" width="19.25" style="75" customWidth="1"/>
    <col min="14089" max="14334" width="10" style="75"/>
    <col min="14335" max="14335" width="23.625" style="75" customWidth="1"/>
    <col min="14336" max="14336" width="14.625" style="75" customWidth="1"/>
    <col min="14337" max="14337" width="7.125" style="75" customWidth="1"/>
    <col min="14338" max="14338" width="14.625" style="75" customWidth="1"/>
    <col min="14339" max="14339" width="7.125" style="75" customWidth="1"/>
    <col min="14340" max="14340" width="14.625" style="75" customWidth="1"/>
    <col min="14341" max="14341" width="7.125" style="75" customWidth="1"/>
    <col min="14342" max="14343" width="10" style="75" customWidth="1"/>
    <col min="14344" max="14344" width="19.25" style="75" customWidth="1"/>
    <col min="14345" max="14590" width="10" style="75"/>
    <col min="14591" max="14591" width="23.625" style="75" customWidth="1"/>
    <col min="14592" max="14592" width="14.625" style="75" customWidth="1"/>
    <col min="14593" max="14593" width="7.125" style="75" customWidth="1"/>
    <col min="14594" max="14594" width="14.625" style="75" customWidth="1"/>
    <col min="14595" max="14595" width="7.125" style="75" customWidth="1"/>
    <col min="14596" max="14596" width="14.625" style="75" customWidth="1"/>
    <col min="14597" max="14597" width="7.125" style="75" customWidth="1"/>
    <col min="14598" max="14599" width="10" style="75" customWidth="1"/>
    <col min="14600" max="14600" width="19.25" style="75" customWidth="1"/>
    <col min="14601" max="14846" width="10" style="75"/>
    <col min="14847" max="14847" width="23.625" style="75" customWidth="1"/>
    <col min="14848" max="14848" width="14.625" style="75" customWidth="1"/>
    <col min="14849" max="14849" width="7.125" style="75" customWidth="1"/>
    <col min="14850" max="14850" width="14.625" style="75" customWidth="1"/>
    <col min="14851" max="14851" width="7.125" style="75" customWidth="1"/>
    <col min="14852" max="14852" width="14.625" style="75" customWidth="1"/>
    <col min="14853" max="14853" width="7.125" style="75" customWidth="1"/>
    <col min="14854" max="14855" width="10" style="75" customWidth="1"/>
    <col min="14856" max="14856" width="19.25" style="75" customWidth="1"/>
    <col min="14857" max="15102" width="10" style="75"/>
    <col min="15103" max="15103" width="23.625" style="75" customWidth="1"/>
    <col min="15104" max="15104" width="14.625" style="75" customWidth="1"/>
    <col min="15105" max="15105" width="7.125" style="75" customWidth="1"/>
    <col min="15106" max="15106" width="14.625" style="75" customWidth="1"/>
    <col min="15107" max="15107" width="7.125" style="75" customWidth="1"/>
    <col min="15108" max="15108" width="14.625" style="75" customWidth="1"/>
    <col min="15109" max="15109" width="7.125" style="75" customWidth="1"/>
    <col min="15110" max="15111" width="10" style="75" customWidth="1"/>
    <col min="15112" max="15112" width="19.25" style="75" customWidth="1"/>
    <col min="15113" max="15358" width="10" style="75"/>
    <col min="15359" max="15359" width="23.625" style="75" customWidth="1"/>
    <col min="15360" max="15360" width="14.625" style="75" customWidth="1"/>
    <col min="15361" max="15361" width="7.125" style="75" customWidth="1"/>
    <col min="15362" max="15362" width="14.625" style="75" customWidth="1"/>
    <col min="15363" max="15363" width="7.125" style="75" customWidth="1"/>
    <col min="15364" max="15364" width="14.625" style="75" customWidth="1"/>
    <col min="15365" max="15365" width="7.125" style="75" customWidth="1"/>
    <col min="15366" max="15367" width="10" style="75" customWidth="1"/>
    <col min="15368" max="15368" width="19.25" style="75" customWidth="1"/>
    <col min="15369" max="15614" width="10" style="75"/>
    <col min="15615" max="15615" width="23.625" style="75" customWidth="1"/>
    <col min="15616" max="15616" width="14.625" style="75" customWidth="1"/>
    <col min="15617" max="15617" width="7.125" style="75" customWidth="1"/>
    <col min="15618" max="15618" width="14.625" style="75" customWidth="1"/>
    <col min="15619" max="15619" width="7.125" style="75" customWidth="1"/>
    <col min="15620" max="15620" width="14.625" style="75" customWidth="1"/>
    <col min="15621" max="15621" width="7.125" style="75" customWidth="1"/>
    <col min="15622" max="15623" width="10" style="75" customWidth="1"/>
    <col min="15624" max="15624" width="19.25" style="75" customWidth="1"/>
    <col min="15625" max="15870" width="10" style="75"/>
    <col min="15871" max="15871" width="23.625" style="75" customWidth="1"/>
    <col min="15872" max="15872" width="14.625" style="75" customWidth="1"/>
    <col min="15873" max="15873" width="7.125" style="75" customWidth="1"/>
    <col min="15874" max="15874" width="14.625" style="75" customWidth="1"/>
    <col min="15875" max="15875" width="7.125" style="75" customWidth="1"/>
    <col min="15876" max="15876" width="14.625" style="75" customWidth="1"/>
    <col min="15877" max="15877" width="7.125" style="75" customWidth="1"/>
    <col min="15878" max="15879" width="10" style="75" customWidth="1"/>
    <col min="15880" max="15880" width="19.25" style="75" customWidth="1"/>
    <col min="15881" max="16126" width="10" style="75"/>
    <col min="16127" max="16127" width="23.625" style="75" customWidth="1"/>
    <col min="16128" max="16128" width="14.625" style="75" customWidth="1"/>
    <col min="16129" max="16129" width="7.125" style="75" customWidth="1"/>
    <col min="16130" max="16130" width="14.625" style="75" customWidth="1"/>
    <col min="16131" max="16131" width="7.125" style="75" customWidth="1"/>
    <col min="16132" max="16132" width="14.625" style="75" customWidth="1"/>
    <col min="16133" max="16133" width="7.125" style="75" customWidth="1"/>
    <col min="16134" max="16135" width="10" style="75" customWidth="1"/>
    <col min="16136" max="16136" width="19.25" style="75" customWidth="1"/>
    <col min="16137" max="16384" width="10" style="75"/>
  </cols>
  <sheetData>
    <row r="1" spans="1:8" ht="30" customHeight="1">
      <c r="A1" s="250" t="s">
        <v>78</v>
      </c>
      <c r="B1" s="216"/>
      <c r="C1" s="216"/>
      <c r="D1" s="216"/>
      <c r="E1" s="216"/>
      <c r="F1" s="216"/>
      <c r="G1" s="216"/>
    </row>
    <row r="2" spans="1:8" s="76" customFormat="1" ht="24.95" customHeight="1">
      <c r="A2" s="251" t="s">
        <v>79</v>
      </c>
      <c r="B2" s="252"/>
      <c r="C2" s="252"/>
      <c r="D2" s="252"/>
      <c r="E2" s="252"/>
      <c r="G2" s="77" t="s">
        <v>80</v>
      </c>
      <c r="H2" s="78"/>
    </row>
    <row r="3" spans="1:8" s="82" customFormat="1" ht="21" customHeight="1" thickBot="1">
      <c r="A3" s="253" t="s">
        <v>197</v>
      </c>
      <c r="B3" s="254"/>
      <c r="C3" s="254"/>
      <c r="D3" s="254"/>
      <c r="E3" s="254"/>
      <c r="F3" s="79"/>
      <c r="G3" s="80" t="s">
        <v>81</v>
      </c>
      <c r="H3" s="81"/>
    </row>
    <row r="4" spans="1:8" ht="32.1" customHeight="1">
      <c r="A4" s="255" t="s">
        <v>82</v>
      </c>
      <c r="B4" s="257" t="s">
        <v>83</v>
      </c>
      <c r="C4" s="258"/>
      <c r="D4" s="258" t="s">
        <v>84</v>
      </c>
      <c r="E4" s="258"/>
      <c r="F4" s="257" t="s">
        <v>85</v>
      </c>
      <c r="G4" s="259"/>
    </row>
    <row r="5" spans="1:8" ht="32.1" customHeight="1">
      <c r="A5" s="256"/>
      <c r="B5" s="83" t="s">
        <v>86</v>
      </c>
      <c r="C5" s="83" t="s">
        <v>8</v>
      </c>
      <c r="D5" s="83" t="s">
        <v>86</v>
      </c>
      <c r="E5" s="83" t="s">
        <v>8</v>
      </c>
      <c r="F5" s="83" t="s">
        <v>87</v>
      </c>
      <c r="G5" s="84" t="s">
        <v>8</v>
      </c>
    </row>
    <row r="6" spans="1:8" ht="24.6" customHeight="1">
      <c r="A6" s="85" t="s">
        <v>88</v>
      </c>
      <c r="B6" s="86">
        <v>779486000</v>
      </c>
      <c r="C6" s="87">
        <f t="shared" ref="C6:C33" si="0">B6/$B$6*100</f>
        <v>100</v>
      </c>
      <c r="D6" s="86">
        <v>554545888</v>
      </c>
      <c r="E6" s="87">
        <f t="shared" ref="E6:E33" si="1">D6/D$6*100</f>
        <v>100</v>
      </c>
      <c r="F6" s="86">
        <f t="shared" ref="F6:F33" si="2">-B6+D6</f>
        <v>-224940112</v>
      </c>
      <c r="G6" s="88">
        <f t="shared" ref="G6:G33" si="3">IF(F6=0, ,(+F6/B6)*100)</f>
        <v>-28.857492244889581</v>
      </c>
    </row>
    <row r="7" spans="1:8" ht="24.6" customHeight="1">
      <c r="A7" s="85" t="s">
        <v>89</v>
      </c>
      <c r="B7" s="86">
        <v>212650000</v>
      </c>
      <c r="C7" s="87">
        <f t="shared" si="0"/>
        <v>27.280797859102023</v>
      </c>
      <c r="D7" s="86">
        <v>13070715</v>
      </c>
      <c r="E7" s="87">
        <f t="shared" si="1"/>
        <v>2.3570123379942904</v>
      </c>
      <c r="F7" s="86">
        <f t="shared" si="2"/>
        <v>-199579285</v>
      </c>
      <c r="G7" s="88">
        <f t="shared" si="3"/>
        <v>-93.85341406066307</v>
      </c>
    </row>
    <row r="8" spans="1:8" ht="24.6" customHeight="1">
      <c r="A8" s="85" t="s">
        <v>90</v>
      </c>
      <c r="B8" s="86">
        <v>0</v>
      </c>
      <c r="C8" s="87">
        <f t="shared" si="0"/>
        <v>0</v>
      </c>
      <c r="D8" s="86">
        <v>0</v>
      </c>
      <c r="E8" s="87">
        <f t="shared" si="1"/>
        <v>0</v>
      </c>
      <c r="F8" s="86">
        <f t="shared" si="2"/>
        <v>0</v>
      </c>
      <c r="G8" s="88">
        <f t="shared" si="3"/>
        <v>0</v>
      </c>
    </row>
    <row r="9" spans="1:8" ht="24.6" customHeight="1">
      <c r="A9" s="85" t="s">
        <v>91</v>
      </c>
      <c r="B9" s="86">
        <v>360033000</v>
      </c>
      <c r="C9" s="87">
        <f t="shared" si="0"/>
        <v>46.188513969461923</v>
      </c>
      <c r="D9" s="86">
        <v>359525922</v>
      </c>
      <c r="E9" s="87">
        <f t="shared" si="1"/>
        <v>64.832492635848382</v>
      </c>
      <c r="F9" s="86">
        <f t="shared" si="2"/>
        <v>-507078</v>
      </c>
      <c r="G9" s="88">
        <f t="shared" si="3"/>
        <v>-0.14084208947513147</v>
      </c>
    </row>
    <row r="10" spans="1:8" ht="24.6" customHeight="1">
      <c r="A10" s="85" t="s">
        <v>92</v>
      </c>
      <c r="B10" s="86">
        <v>108000000</v>
      </c>
      <c r="C10" s="87">
        <f t="shared" si="0"/>
        <v>13.855284123127293</v>
      </c>
      <c r="D10" s="86">
        <v>65605488</v>
      </c>
      <c r="E10" s="87">
        <f t="shared" si="1"/>
        <v>11.830488588890232</v>
      </c>
      <c r="F10" s="86">
        <f t="shared" si="2"/>
        <v>-42394512</v>
      </c>
      <c r="G10" s="88">
        <f t="shared" si="3"/>
        <v>-39.254177777777777</v>
      </c>
    </row>
    <row r="11" spans="1:8" ht="24.6" customHeight="1">
      <c r="A11" s="85" t="s">
        <v>93</v>
      </c>
      <c r="B11" s="86">
        <v>79142000</v>
      </c>
      <c r="C11" s="87">
        <f t="shared" si="0"/>
        <v>10.153100889560557</v>
      </c>
      <c r="D11" s="86">
        <v>97604337</v>
      </c>
      <c r="E11" s="87">
        <f t="shared" si="1"/>
        <v>17.600768324514203</v>
      </c>
      <c r="F11" s="86">
        <f t="shared" si="2"/>
        <v>18462337</v>
      </c>
      <c r="G11" s="88">
        <f t="shared" si="3"/>
        <v>23.328115286447147</v>
      </c>
    </row>
    <row r="12" spans="1:8" ht="24.6" hidden="1" customHeight="1">
      <c r="A12" s="85" t="s">
        <v>94</v>
      </c>
      <c r="B12" s="86">
        <v>0</v>
      </c>
      <c r="C12" s="87">
        <f t="shared" si="0"/>
        <v>0</v>
      </c>
      <c r="D12" s="86">
        <v>0</v>
      </c>
      <c r="E12" s="87">
        <f t="shared" si="1"/>
        <v>0</v>
      </c>
      <c r="F12" s="86">
        <f t="shared" si="2"/>
        <v>0</v>
      </c>
      <c r="G12" s="88">
        <f t="shared" si="3"/>
        <v>0</v>
      </c>
    </row>
    <row r="13" spans="1:8" ht="24.6" customHeight="1">
      <c r="A13" s="85" t="s">
        <v>95</v>
      </c>
      <c r="B13" s="86">
        <v>19661000</v>
      </c>
      <c r="C13" s="87">
        <f t="shared" si="0"/>
        <v>2.5223031587482008</v>
      </c>
      <c r="D13" s="86">
        <v>18739426</v>
      </c>
      <c r="E13" s="87">
        <f t="shared" si="1"/>
        <v>3.3792381127528985</v>
      </c>
      <c r="F13" s="86">
        <f t="shared" si="2"/>
        <v>-921574</v>
      </c>
      <c r="G13" s="88">
        <f t="shared" si="3"/>
        <v>-4.6873200752759265</v>
      </c>
    </row>
    <row r="14" spans="1:8" ht="24.6" customHeight="1">
      <c r="A14" s="85" t="s">
        <v>96</v>
      </c>
      <c r="B14" s="86">
        <v>375120000</v>
      </c>
      <c r="C14" s="87">
        <f t="shared" si="0"/>
        <v>48.124020187662126</v>
      </c>
      <c r="D14" s="86">
        <v>307547198</v>
      </c>
      <c r="E14" s="87">
        <f t="shared" si="1"/>
        <v>55.459287437724178</v>
      </c>
      <c r="F14" s="86">
        <f t="shared" si="2"/>
        <v>-67572802</v>
      </c>
      <c r="G14" s="88">
        <f t="shared" si="3"/>
        <v>-18.013649498827043</v>
      </c>
    </row>
    <row r="15" spans="1:8" ht="24.6" customHeight="1">
      <c r="A15" s="85" t="s">
        <v>97</v>
      </c>
      <c r="B15" s="86">
        <v>0</v>
      </c>
      <c r="C15" s="87">
        <f t="shared" si="0"/>
        <v>0</v>
      </c>
      <c r="D15" s="86">
        <v>0</v>
      </c>
      <c r="E15" s="87">
        <f t="shared" si="1"/>
        <v>0</v>
      </c>
      <c r="F15" s="86">
        <f t="shared" si="2"/>
        <v>0</v>
      </c>
      <c r="G15" s="88">
        <f t="shared" si="3"/>
        <v>0</v>
      </c>
    </row>
    <row r="16" spans="1:8" ht="24.6" customHeight="1">
      <c r="A16" s="85" t="s">
        <v>98</v>
      </c>
      <c r="B16" s="86">
        <v>8000</v>
      </c>
      <c r="C16" s="87">
        <f t="shared" si="0"/>
        <v>1.0263173424538733E-3</v>
      </c>
      <c r="D16" s="86">
        <v>7884</v>
      </c>
      <c r="E16" s="87">
        <f t="shared" si="1"/>
        <v>1.4217038067731557E-3</v>
      </c>
      <c r="F16" s="86">
        <f t="shared" si="2"/>
        <v>-116</v>
      </c>
      <c r="G16" s="88">
        <f t="shared" si="3"/>
        <v>-1.4500000000000002</v>
      </c>
    </row>
    <row r="17" spans="1:8" ht="24.6" customHeight="1">
      <c r="A17" s="85" t="s">
        <v>99</v>
      </c>
      <c r="B17" s="86">
        <v>60705000</v>
      </c>
      <c r="C17" s="87">
        <f t="shared" si="0"/>
        <v>7.7878242842077992</v>
      </c>
      <c r="D17" s="86">
        <v>1009002</v>
      </c>
      <c r="E17" s="87">
        <f t="shared" si="1"/>
        <v>0.18195103810777874</v>
      </c>
      <c r="F17" s="86">
        <f t="shared" si="2"/>
        <v>-59695998</v>
      </c>
      <c r="G17" s="88">
        <f t="shared" si="3"/>
        <v>-98.337860143316036</v>
      </c>
    </row>
    <row r="18" spans="1:8" ht="24.6" customHeight="1">
      <c r="A18" s="85" t="s">
        <v>100</v>
      </c>
      <c r="B18" s="86">
        <v>76986000</v>
      </c>
      <c r="C18" s="87">
        <f t="shared" si="0"/>
        <v>9.8765083657692383</v>
      </c>
      <c r="D18" s="86">
        <v>109261889</v>
      </c>
      <c r="E18" s="87">
        <f t="shared" si="1"/>
        <v>19.702948189564431</v>
      </c>
      <c r="F18" s="86">
        <f t="shared" si="2"/>
        <v>32275889</v>
      </c>
      <c r="G18" s="88">
        <f t="shared" si="3"/>
        <v>41.924361572233913</v>
      </c>
    </row>
    <row r="19" spans="1:8" ht="24.6" customHeight="1">
      <c r="A19" s="85" t="s">
        <v>101</v>
      </c>
      <c r="B19" s="86">
        <v>7058000</v>
      </c>
      <c r="C19" s="87">
        <f t="shared" si="0"/>
        <v>0.90546847537992992</v>
      </c>
      <c r="D19" s="86">
        <v>7067197</v>
      </c>
      <c r="E19" s="87">
        <f t="shared" si="1"/>
        <v>1.274411577640262</v>
      </c>
      <c r="F19" s="86">
        <f t="shared" si="2"/>
        <v>9197</v>
      </c>
      <c r="G19" s="88">
        <f t="shared" si="3"/>
        <v>0.13030603570416549</v>
      </c>
    </row>
    <row r="20" spans="1:8" ht="24.6" hidden="1" customHeight="1">
      <c r="A20" s="85" t="s">
        <v>102</v>
      </c>
      <c r="B20" s="86">
        <v>0</v>
      </c>
      <c r="C20" s="87">
        <f t="shared" si="0"/>
        <v>0</v>
      </c>
      <c r="D20" s="86">
        <v>0</v>
      </c>
      <c r="E20" s="87">
        <f t="shared" si="1"/>
        <v>0</v>
      </c>
      <c r="F20" s="86">
        <f t="shared" si="2"/>
        <v>0</v>
      </c>
      <c r="G20" s="88">
        <f t="shared" si="3"/>
        <v>0</v>
      </c>
    </row>
    <row r="21" spans="1:8" ht="24.6" customHeight="1">
      <c r="A21" s="85" t="s">
        <v>103</v>
      </c>
      <c r="B21" s="86">
        <v>58084000</v>
      </c>
      <c r="C21" s="87">
        <f t="shared" si="0"/>
        <v>7.4515770648863482</v>
      </c>
      <c r="D21" s="86">
        <v>47447982</v>
      </c>
      <c r="E21" s="87">
        <f t="shared" si="1"/>
        <v>8.5561867875576052</v>
      </c>
      <c r="F21" s="86">
        <f t="shared" si="2"/>
        <v>-10636018</v>
      </c>
      <c r="G21" s="88">
        <f t="shared" si="3"/>
        <v>-18.311442049445631</v>
      </c>
    </row>
    <row r="22" spans="1:8" ht="24.6" customHeight="1">
      <c r="A22" s="89" t="s">
        <v>104</v>
      </c>
      <c r="B22" s="86">
        <v>171758000</v>
      </c>
      <c r="C22" s="87">
        <f t="shared" si="0"/>
        <v>22.034776763149051</v>
      </c>
      <c r="D22" s="86">
        <v>142372090</v>
      </c>
      <c r="E22" s="87">
        <f t="shared" si="1"/>
        <v>25.673635506246871</v>
      </c>
      <c r="F22" s="86">
        <f t="shared" si="2"/>
        <v>-29385910</v>
      </c>
      <c r="G22" s="88">
        <f t="shared" si="3"/>
        <v>-17.108903224303962</v>
      </c>
    </row>
    <row r="23" spans="1:8" ht="24.6" customHeight="1">
      <c r="A23" s="90" t="s">
        <v>105</v>
      </c>
      <c r="B23" s="86">
        <v>521000</v>
      </c>
      <c r="C23" s="87">
        <f t="shared" si="0"/>
        <v>6.6838916927308506E-2</v>
      </c>
      <c r="D23" s="86">
        <v>381154</v>
      </c>
      <c r="E23" s="87">
        <f t="shared" si="1"/>
        <v>6.8732634800458575E-2</v>
      </c>
      <c r="F23" s="86">
        <f t="shared" si="2"/>
        <v>-139846</v>
      </c>
      <c r="G23" s="88">
        <f t="shared" si="3"/>
        <v>-26.841842610364687</v>
      </c>
    </row>
    <row r="24" spans="1:8" ht="24.6" customHeight="1">
      <c r="A24" s="89" t="s">
        <v>106</v>
      </c>
      <c r="B24" s="86">
        <v>0</v>
      </c>
      <c r="C24" s="87">
        <f t="shared" si="0"/>
        <v>0</v>
      </c>
      <c r="D24" s="86">
        <v>0</v>
      </c>
      <c r="E24" s="87">
        <f t="shared" si="1"/>
        <v>0</v>
      </c>
      <c r="F24" s="86">
        <f t="shared" si="2"/>
        <v>0</v>
      </c>
      <c r="G24" s="88"/>
    </row>
    <row r="25" spans="1:8" ht="24.6" customHeight="1">
      <c r="A25" s="85" t="s">
        <v>107</v>
      </c>
      <c r="B25" s="86">
        <v>404366000</v>
      </c>
      <c r="C25" s="87">
        <f t="shared" si="0"/>
        <v>51.875979812337867</v>
      </c>
      <c r="D25" s="86">
        <v>246998690</v>
      </c>
      <c r="E25" s="87">
        <f t="shared" si="1"/>
        <v>44.540712562275822</v>
      </c>
      <c r="F25" s="86">
        <f t="shared" si="2"/>
        <v>-157367310</v>
      </c>
      <c r="G25" s="88">
        <f t="shared" si="3"/>
        <v>-38.917047921932109</v>
      </c>
    </row>
    <row r="26" spans="1:8" ht="24.6" customHeight="1">
      <c r="A26" s="85" t="s">
        <v>108</v>
      </c>
      <c r="B26" s="86">
        <v>14460000</v>
      </c>
      <c r="C26" s="87">
        <f t="shared" si="0"/>
        <v>1.8550685964853764</v>
      </c>
      <c r="D26" s="86">
        <v>2119884398</v>
      </c>
      <c r="E26" s="87">
        <f t="shared" si="1"/>
        <v>382.2739369045687</v>
      </c>
      <c r="F26" s="86">
        <f t="shared" si="2"/>
        <v>2105424398</v>
      </c>
      <c r="G26" s="88">
        <f t="shared" si="3"/>
        <v>14560.334702627937</v>
      </c>
    </row>
    <row r="27" spans="1:8" ht="24.6" customHeight="1">
      <c r="A27" s="85" t="s">
        <v>109</v>
      </c>
      <c r="B27" s="86">
        <v>3024000</v>
      </c>
      <c r="C27" s="87">
        <f t="shared" si="0"/>
        <v>0.38794795544756416</v>
      </c>
      <c r="D27" s="86">
        <v>5044589</v>
      </c>
      <c r="E27" s="87">
        <f t="shared" si="1"/>
        <v>0.90967927256544734</v>
      </c>
      <c r="F27" s="86">
        <f t="shared" si="2"/>
        <v>2020589</v>
      </c>
      <c r="G27" s="88">
        <f t="shared" si="3"/>
        <v>66.818419312169311</v>
      </c>
    </row>
    <row r="28" spans="1:8" ht="24.6" customHeight="1">
      <c r="A28" s="85" t="s">
        <v>110</v>
      </c>
      <c r="B28" s="86">
        <v>11436000</v>
      </c>
      <c r="C28" s="87">
        <f t="shared" si="0"/>
        <v>1.4671206410378121</v>
      </c>
      <c r="D28" s="86">
        <v>2114839809</v>
      </c>
      <c r="E28" s="87">
        <f t="shared" si="1"/>
        <v>381.36425763200322</v>
      </c>
      <c r="F28" s="86">
        <f t="shared" si="2"/>
        <v>2103403809</v>
      </c>
      <c r="G28" s="88">
        <f t="shared" si="3"/>
        <v>18392.827990556139</v>
      </c>
    </row>
    <row r="29" spans="1:8" ht="24.6" customHeight="1">
      <c r="A29" s="85" t="s">
        <v>111</v>
      </c>
      <c r="B29" s="86">
        <v>2851000</v>
      </c>
      <c r="C29" s="87">
        <f t="shared" si="0"/>
        <v>0.36575384291699914</v>
      </c>
      <c r="D29" s="86">
        <v>7143059</v>
      </c>
      <c r="E29" s="87">
        <f t="shared" si="1"/>
        <v>1.2880915997343036</v>
      </c>
      <c r="F29" s="86">
        <f t="shared" si="2"/>
        <v>4292059</v>
      </c>
      <c r="G29" s="88">
        <f t="shared" si="3"/>
        <v>150.54573833742546</v>
      </c>
    </row>
    <row r="30" spans="1:8" ht="24.6" customHeight="1">
      <c r="A30" s="85" t="s">
        <v>112</v>
      </c>
      <c r="B30" s="86">
        <v>2499000</v>
      </c>
      <c r="C30" s="87">
        <f t="shared" si="0"/>
        <v>0.32059587984902871</v>
      </c>
      <c r="D30" s="86">
        <v>2499000</v>
      </c>
      <c r="E30" s="87">
        <f t="shared" si="1"/>
        <v>0.45063899202512886</v>
      </c>
      <c r="F30" s="86">
        <f t="shared" si="2"/>
        <v>0</v>
      </c>
      <c r="G30" s="88">
        <f t="shared" si="3"/>
        <v>0</v>
      </c>
    </row>
    <row r="31" spans="1:8" ht="24.6" customHeight="1">
      <c r="A31" s="85" t="s">
        <v>113</v>
      </c>
      <c r="B31" s="86">
        <v>352000</v>
      </c>
      <c r="C31" s="87">
        <f t="shared" si="0"/>
        <v>4.515796306797043E-2</v>
      </c>
      <c r="D31" s="86">
        <v>4644059</v>
      </c>
      <c r="E31" s="87">
        <f t="shared" si="1"/>
        <v>0.83745260770917485</v>
      </c>
      <c r="F31" s="86">
        <f t="shared" si="2"/>
        <v>4292059</v>
      </c>
      <c r="G31" s="88">
        <f t="shared" si="3"/>
        <v>1219.3349431818183</v>
      </c>
    </row>
    <row r="32" spans="1:8" ht="24.6" customHeight="1">
      <c r="A32" s="85" t="s">
        <v>114</v>
      </c>
      <c r="B32" s="86">
        <v>11609000</v>
      </c>
      <c r="C32" s="87">
        <f t="shared" si="0"/>
        <v>1.4893147535683771</v>
      </c>
      <c r="D32" s="86">
        <v>2112741339</v>
      </c>
      <c r="E32" s="87">
        <f t="shared" si="1"/>
        <v>380.98584530483436</v>
      </c>
      <c r="F32" s="86">
        <f t="shared" si="2"/>
        <v>2101132339</v>
      </c>
      <c r="G32" s="88">
        <f t="shared" si="3"/>
        <v>18099.16736152985</v>
      </c>
      <c r="H32" s="91"/>
    </row>
    <row r="33" spans="1:8" ht="24.6" customHeight="1" thickBot="1">
      <c r="A33" s="92" t="s">
        <v>115</v>
      </c>
      <c r="B33" s="93">
        <v>415975000</v>
      </c>
      <c r="C33" s="94">
        <f t="shared" si="0"/>
        <v>53.365294565906254</v>
      </c>
      <c r="D33" s="93">
        <v>2359740029</v>
      </c>
      <c r="E33" s="94">
        <f t="shared" si="1"/>
        <v>425.52655786711017</v>
      </c>
      <c r="F33" s="93">
        <f t="shared" si="2"/>
        <v>1943765029</v>
      </c>
      <c r="G33" s="95">
        <f t="shared" si="3"/>
        <v>467.27929058236668</v>
      </c>
      <c r="H33" s="91"/>
    </row>
    <row r="34" spans="1:8" ht="21" customHeight="1">
      <c r="A34" s="96"/>
      <c r="B34" s="97"/>
      <c r="C34" s="97"/>
      <c r="D34" s="97"/>
      <c r="E34" s="97"/>
      <c r="F34" s="97"/>
      <c r="G34" s="97"/>
      <c r="H34" s="91"/>
    </row>
    <row r="35" spans="1:8" ht="21" customHeight="1">
      <c r="A35" s="96"/>
      <c r="B35" s="97"/>
      <c r="C35" s="97"/>
      <c r="D35" s="97"/>
      <c r="E35" s="97"/>
      <c r="F35" s="97"/>
      <c r="G35" s="97"/>
      <c r="H35" s="91"/>
    </row>
    <row r="36" spans="1:8" ht="21" customHeight="1">
      <c r="A36" s="96"/>
      <c r="B36" s="97"/>
      <c r="C36" s="97"/>
      <c r="D36" s="97"/>
      <c r="E36" s="97"/>
      <c r="F36" s="97"/>
      <c r="G36" s="97"/>
      <c r="H36" s="91"/>
    </row>
    <row r="37" spans="1:8" ht="21" customHeight="1">
      <c r="A37" s="98"/>
      <c r="B37" s="99"/>
      <c r="C37" s="99"/>
      <c r="D37" s="99"/>
      <c r="E37" s="99"/>
      <c r="F37" s="99"/>
      <c r="G37" s="99"/>
      <c r="H37" s="91"/>
    </row>
    <row r="38" spans="1:8" ht="21" customHeight="1">
      <c r="A38" s="98"/>
      <c r="B38" s="99"/>
      <c r="C38" s="99"/>
      <c r="D38" s="99"/>
      <c r="E38" s="99"/>
      <c r="F38" s="99"/>
      <c r="G38" s="99"/>
      <c r="H38" s="91"/>
    </row>
    <row r="39" spans="1:8" ht="21" customHeight="1">
      <c r="A39" s="98"/>
      <c r="B39" s="99"/>
      <c r="C39" s="99"/>
      <c r="D39" s="99"/>
      <c r="E39" s="99"/>
      <c r="F39" s="99"/>
      <c r="G39" s="99"/>
      <c r="H39" s="91"/>
    </row>
    <row r="40" spans="1:8" ht="21" customHeight="1">
      <c r="A40" s="99"/>
      <c r="B40" s="99"/>
      <c r="C40" s="99"/>
      <c r="D40" s="99"/>
      <c r="E40" s="99"/>
      <c r="F40" s="99"/>
      <c r="G40" s="99"/>
      <c r="H40" s="91"/>
    </row>
    <row r="41" spans="1:8" ht="21" customHeight="1">
      <c r="A41" s="99"/>
      <c r="B41" s="99"/>
      <c r="C41" s="99"/>
      <c r="D41" s="99"/>
      <c r="E41" s="99"/>
      <c r="F41" s="99"/>
      <c r="G41" s="99"/>
      <c r="H41" s="91"/>
    </row>
    <row r="42" spans="1:8" ht="21" customHeight="1">
      <c r="A42" s="99"/>
      <c r="B42" s="99"/>
      <c r="C42" s="99"/>
      <c r="D42" s="99"/>
      <c r="E42" s="99"/>
      <c r="F42" s="99"/>
      <c r="G42" s="99"/>
      <c r="H42" s="91"/>
    </row>
    <row r="43" spans="1:8" ht="21" customHeight="1">
      <c r="A43" s="99"/>
      <c r="B43" s="99"/>
      <c r="C43" s="99"/>
      <c r="D43" s="99"/>
      <c r="E43" s="99"/>
      <c r="F43" s="99"/>
      <c r="G43" s="99"/>
      <c r="H43" s="91"/>
    </row>
    <row r="44" spans="1:8" ht="21" customHeight="1">
      <c r="A44" s="99"/>
      <c r="B44" s="99"/>
      <c r="C44" s="99"/>
      <c r="D44" s="99"/>
      <c r="E44" s="99"/>
      <c r="F44" s="99"/>
      <c r="G44" s="99"/>
      <c r="H44" s="91"/>
    </row>
    <row r="45" spans="1:8" ht="21" customHeight="1">
      <c r="A45" s="100"/>
      <c r="B45" s="100"/>
      <c r="C45" s="100"/>
      <c r="D45" s="100"/>
      <c r="E45" s="100"/>
      <c r="F45" s="100"/>
      <c r="G45" s="100"/>
    </row>
    <row r="46" spans="1:8" ht="21" customHeight="1">
      <c r="A46" s="100"/>
      <c r="B46" s="100"/>
      <c r="C46" s="100"/>
      <c r="D46" s="100"/>
      <c r="E46" s="100"/>
      <c r="F46" s="100"/>
      <c r="G46" s="100"/>
    </row>
    <row r="47" spans="1:8" ht="21" customHeight="1">
      <c r="A47" s="100"/>
      <c r="B47" s="100"/>
      <c r="C47" s="100"/>
      <c r="D47" s="100"/>
      <c r="E47" s="100"/>
      <c r="F47" s="100"/>
      <c r="G47" s="100"/>
    </row>
    <row r="48" spans="1:8" ht="21" customHeight="1">
      <c r="A48" s="100"/>
      <c r="B48" s="100"/>
      <c r="C48" s="100"/>
      <c r="D48" s="100"/>
      <c r="E48" s="100"/>
      <c r="F48" s="100"/>
      <c r="G48" s="100"/>
    </row>
    <row r="49" spans="1:7" ht="21" customHeight="1">
      <c r="A49" s="100"/>
      <c r="B49" s="100"/>
      <c r="C49" s="100"/>
      <c r="D49" s="100"/>
      <c r="E49" s="100"/>
      <c r="F49" s="100"/>
      <c r="G49" s="100"/>
    </row>
    <row r="50" spans="1:7" ht="21" customHeight="1">
      <c r="A50" s="100"/>
      <c r="B50" s="100"/>
      <c r="C50" s="100"/>
      <c r="D50" s="100"/>
      <c r="E50" s="100"/>
      <c r="F50" s="100"/>
      <c r="G50" s="100"/>
    </row>
    <row r="51" spans="1:7" ht="21" customHeight="1">
      <c r="A51" s="100"/>
      <c r="B51" s="100"/>
      <c r="C51" s="100"/>
      <c r="D51" s="100"/>
      <c r="E51" s="100"/>
      <c r="F51" s="100"/>
      <c r="G51" s="100"/>
    </row>
    <row r="52" spans="1:7" ht="21" customHeight="1">
      <c r="A52" s="100"/>
      <c r="B52" s="100"/>
      <c r="C52" s="100"/>
      <c r="D52" s="100"/>
      <c r="E52" s="100"/>
      <c r="F52" s="100"/>
      <c r="G52" s="100"/>
    </row>
    <row r="53" spans="1:7" ht="21" customHeight="1">
      <c r="A53" s="100"/>
      <c r="B53" s="100"/>
      <c r="C53" s="100"/>
      <c r="D53" s="100"/>
      <c r="E53" s="100"/>
      <c r="F53" s="100"/>
      <c r="G53" s="100"/>
    </row>
    <row r="54" spans="1:7" ht="21" customHeight="1">
      <c r="A54" s="100"/>
      <c r="B54" s="100"/>
      <c r="C54" s="100"/>
      <c r="D54" s="100"/>
      <c r="E54" s="100"/>
      <c r="F54" s="100"/>
      <c r="G54" s="100"/>
    </row>
    <row r="55" spans="1:7" ht="21" customHeight="1">
      <c r="A55" s="100"/>
      <c r="B55" s="100"/>
      <c r="C55" s="100"/>
      <c r="D55" s="100"/>
      <c r="E55" s="100"/>
      <c r="F55" s="100"/>
      <c r="G55" s="100"/>
    </row>
    <row r="56" spans="1:7" ht="21" customHeight="1">
      <c r="A56" s="100"/>
      <c r="B56" s="100"/>
      <c r="C56" s="100"/>
      <c r="D56" s="100"/>
      <c r="E56" s="100"/>
      <c r="F56" s="100"/>
      <c r="G56" s="100"/>
    </row>
    <row r="57" spans="1:7" ht="21" customHeight="1">
      <c r="A57" s="100"/>
      <c r="B57" s="100"/>
      <c r="C57" s="100"/>
      <c r="D57" s="100"/>
      <c r="E57" s="100"/>
      <c r="F57" s="100"/>
      <c r="G57" s="100"/>
    </row>
    <row r="58" spans="1:7" ht="21" customHeight="1">
      <c r="A58" s="100"/>
      <c r="B58" s="100"/>
      <c r="C58" s="100"/>
      <c r="D58" s="100"/>
      <c r="E58" s="100"/>
      <c r="F58" s="100"/>
      <c r="G58" s="100"/>
    </row>
    <row r="59" spans="1:7" ht="21" customHeight="1">
      <c r="A59" s="100"/>
      <c r="B59" s="100"/>
      <c r="C59" s="100"/>
      <c r="D59" s="100"/>
      <c r="E59" s="100"/>
      <c r="F59" s="100"/>
      <c r="G59" s="100"/>
    </row>
    <row r="60" spans="1:7" ht="21" customHeight="1">
      <c r="A60" s="100"/>
      <c r="B60" s="100"/>
      <c r="C60" s="100"/>
      <c r="D60" s="100"/>
      <c r="E60" s="100"/>
      <c r="F60" s="100"/>
      <c r="G60" s="100"/>
    </row>
    <row r="61" spans="1:7" ht="21" customHeight="1">
      <c r="A61" s="100"/>
      <c r="B61" s="100"/>
      <c r="C61" s="100"/>
      <c r="D61" s="100"/>
      <c r="E61" s="100"/>
      <c r="F61" s="100"/>
      <c r="G61" s="100"/>
    </row>
    <row r="62" spans="1:7" ht="21" customHeight="1">
      <c r="A62" s="100"/>
      <c r="B62" s="100"/>
      <c r="C62" s="100"/>
      <c r="D62" s="100"/>
      <c r="E62" s="100"/>
      <c r="F62" s="100"/>
      <c r="G62" s="100"/>
    </row>
    <row r="63" spans="1:7" ht="21" customHeight="1">
      <c r="A63" s="100"/>
      <c r="B63" s="100"/>
      <c r="C63" s="100"/>
      <c r="D63" s="100"/>
      <c r="E63" s="100"/>
      <c r="F63" s="100"/>
      <c r="G63" s="100"/>
    </row>
    <row r="64" spans="1:7" ht="21" customHeight="1">
      <c r="A64" s="100"/>
      <c r="B64" s="100"/>
      <c r="C64" s="100"/>
      <c r="D64" s="100"/>
      <c r="E64" s="100"/>
      <c r="F64" s="100"/>
      <c r="G64" s="100"/>
    </row>
    <row r="65" spans="1:7" ht="21" customHeight="1">
      <c r="A65" s="100"/>
      <c r="B65" s="100"/>
      <c r="C65" s="100"/>
      <c r="D65" s="100"/>
      <c r="E65" s="100"/>
      <c r="F65" s="100"/>
      <c r="G65" s="100"/>
    </row>
    <row r="66" spans="1:7" ht="21" customHeight="1">
      <c r="A66" s="100"/>
      <c r="B66" s="100"/>
      <c r="C66" s="100"/>
      <c r="D66" s="100"/>
      <c r="E66" s="100"/>
      <c r="F66" s="100"/>
      <c r="G66" s="100"/>
    </row>
    <row r="67" spans="1:7" ht="21" customHeight="1">
      <c r="A67" s="100"/>
      <c r="B67" s="100"/>
      <c r="C67" s="100"/>
      <c r="D67" s="100"/>
      <c r="E67" s="100"/>
      <c r="F67" s="100"/>
      <c r="G67" s="100"/>
    </row>
    <row r="68" spans="1:7" ht="21" customHeight="1">
      <c r="A68" s="100"/>
      <c r="B68" s="100"/>
      <c r="C68" s="100"/>
      <c r="D68" s="100"/>
      <c r="E68" s="100"/>
      <c r="F68" s="100"/>
      <c r="G68" s="100"/>
    </row>
    <row r="69" spans="1:7" ht="21" customHeight="1">
      <c r="A69" s="100"/>
      <c r="B69" s="100"/>
      <c r="C69" s="100"/>
      <c r="D69" s="100"/>
      <c r="E69" s="100"/>
      <c r="F69" s="100"/>
      <c r="G69" s="100"/>
    </row>
    <row r="70" spans="1:7" ht="21" customHeight="1">
      <c r="A70" s="100"/>
      <c r="B70" s="100"/>
      <c r="C70" s="100"/>
      <c r="D70" s="100"/>
      <c r="E70" s="100"/>
      <c r="F70" s="100"/>
      <c r="G70" s="100"/>
    </row>
    <row r="71" spans="1:7" ht="21" customHeight="1">
      <c r="A71" s="100"/>
      <c r="B71" s="100"/>
      <c r="C71" s="100"/>
      <c r="D71" s="100"/>
      <c r="E71" s="100"/>
      <c r="F71" s="100"/>
      <c r="G71" s="100"/>
    </row>
    <row r="72" spans="1:7" ht="21" customHeight="1">
      <c r="A72" s="100"/>
      <c r="B72" s="100"/>
      <c r="C72" s="100"/>
      <c r="D72" s="100"/>
      <c r="E72" s="100"/>
      <c r="F72" s="100"/>
      <c r="G72" s="100"/>
    </row>
    <row r="73" spans="1:7" ht="21" customHeight="1">
      <c r="A73" s="100"/>
      <c r="B73" s="100"/>
      <c r="C73" s="100"/>
      <c r="D73" s="100"/>
      <c r="E73" s="100"/>
      <c r="F73" s="100"/>
      <c r="G73" s="100"/>
    </row>
    <row r="74" spans="1:7" ht="21" customHeight="1">
      <c r="A74" s="100"/>
      <c r="B74" s="100"/>
      <c r="C74" s="100"/>
      <c r="D74" s="100"/>
      <c r="E74" s="100"/>
      <c r="F74" s="100"/>
      <c r="G74" s="100"/>
    </row>
    <row r="75" spans="1:7" ht="21" customHeight="1">
      <c r="A75" s="100"/>
      <c r="B75" s="100"/>
      <c r="C75" s="100"/>
      <c r="D75" s="100"/>
      <c r="E75" s="100"/>
      <c r="F75" s="100"/>
      <c r="G75" s="100"/>
    </row>
    <row r="76" spans="1:7" ht="21" customHeight="1">
      <c r="A76" s="100"/>
      <c r="B76" s="100"/>
      <c r="C76" s="100"/>
      <c r="D76" s="100"/>
      <c r="E76" s="100"/>
      <c r="F76" s="100"/>
      <c r="G76" s="100"/>
    </row>
    <row r="77" spans="1:7" ht="21" customHeight="1">
      <c r="A77" s="100"/>
      <c r="B77" s="100"/>
      <c r="C77" s="100"/>
      <c r="D77" s="100"/>
      <c r="E77" s="100"/>
      <c r="F77" s="100"/>
      <c r="G77" s="100"/>
    </row>
    <row r="78" spans="1:7" ht="21" customHeight="1">
      <c r="A78" s="100"/>
      <c r="B78" s="100"/>
      <c r="C78" s="100"/>
      <c r="D78" s="100"/>
      <c r="E78" s="100"/>
      <c r="F78" s="100"/>
      <c r="G78" s="100"/>
    </row>
    <row r="79" spans="1:7" ht="21" customHeight="1">
      <c r="A79" s="100"/>
      <c r="B79" s="100"/>
      <c r="C79" s="100"/>
      <c r="D79" s="100"/>
      <c r="E79" s="100"/>
      <c r="F79" s="100"/>
      <c r="G79" s="100"/>
    </row>
    <row r="80" spans="1:7" ht="21" customHeight="1">
      <c r="A80" s="100"/>
      <c r="B80" s="100"/>
      <c r="C80" s="100"/>
      <c r="D80" s="100"/>
      <c r="E80" s="100"/>
      <c r="F80" s="100"/>
      <c r="G80" s="100"/>
    </row>
    <row r="81" spans="1:7" ht="21" customHeight="1">
      <c r="A81" s="100"/>
      <c r="B81" s="100"/>
      <c r="C81" s="100"/>
      <c r="D81" s="100"/>
      <c r="E81" s="100"/>
      <c r="F81" s="100"/>
      <c r="G81" s="100"/>
    </row>
    <row r="82" spans="1:7" ht="21" customHeight="1">
      <c r="A82" s="100"/>
      <c r="B82" s="100"/>
      <c r="C82" s="100"/>
      <c r="D82" s="100"/>
      <c r="E82" s="100"/>
      <c r="F82" s="100"/>
      <c r="G82" s="100"/>
    </row>
    <row r="83" spans="1:7" ht="21" customHeight="1">
      <c r="A83" s="100"/>
      <c r="B83" s="100"/>
      <c r="C83" s="100"/>
      <c r="D83" s="100"/>
      <c r="E83" s="100"/>
      <c r="F83" s="100"/>
      <c r="G83" s="100"/>
    </row>
    <row r="84" spans="1:7" ht="21" customHeight="1">
      <c r="A84" s="100"/>
      <c r="B84" s="100"/>
      <c r="C84" s="100"/>
      <c r="D84" s="100"/>
      <c r="E84" s="100"/>
      <c r="F84" s="100"/>
      <c r="G84" s="100"/>
    </row>
    <row r="85" spans="1:7" ht="21" customHeight="1">
      <c r="A85" s="100"/>
      <c r="B85" s="100"/>
      <c r="C85" s="100"/>
      <c r="D85" s="100"/>
      <c r="E85" s="100"/>
      <c r="F85" s="100"/>
      <c r="G85" s="100"/>
    </row>
    <row r="86" spans="1:7" ht="21" customHeight="1">
      <c r="A86" s="100"/>
      <c r="B86" s="100"/>
      <c r="C86" s="100"/>
      <c r="D86" s="100"/>
      <c r="E86" s="100"/>
      <c r="F86" s="100"/>
      <c r="G86" s="100"/>
    </row>
    <row r="87" spans="1:7" ht="21" customHeight="1">
      <c r="A87" s="100"/>
      <c r="B87" s="100"/>
      <c r="C87" s="100"/>
      <c r="D87" s="100"/>
      <c r="E87" s="100"/>
      <c r="F87" s="100"/>
      <c r="G87" s="100"/>
    </row>
    <row r="88" spans="1:7" ht="21" customHeight="1">
      <c r="A88" s="100"/>
      <c r="B88" s="100"/>
      <c r="C88" s="100"/>
      <c r="D88" s="100"/>
      <c r="E88" s="100"/>
      <c r="F88" s="100"/>
      <c r="G88" s="100"/>
    </row>
    <row r="89" spans="1:7" ht="21" customHeight="1">
      <c r="A89" s="100"/>
      <c r="B89" s="100"/>
      <c r="C89" s="100"/>
      <c r="D89" s="100"/>
      <c r="E89" s="100"/>
      <c r="F89" s="100"/>
      <c r="G89" s="100"/>
    </row>
    <row r="90" spans="1:7" ht="21" customHeight="1">
      <c r="A90" s="100"/>
      <c r="B90" s="100"/>
      <c r="C90" s="100"/>
      <c r="D90" s="100"/>
      <c r="E90" s="100"/>
      <c r="F90" s="100"/>
      <c r="G90" s="100"/>
    </row>
    <row r="91" spans="1:7" ht="21" customHeight="1">
      <c r="A91" s="100"/>
      <c r="B91" s="100"/>
      <c r="C91" s="100"/>
      <c r="D91" s="100"/>
      <c r="E91" s="100"/>
      <c r="F91" s="100"/>
      <c r="G91" s="100"/>
    </row>
  </sheetData>
  <mergeCells count="7">
    <mergeCell ref="A1:G1"/>
    <mergeCell ref="A2:E2"/>
    <mergeCell ref="A3:E3"/>
    <mergeCell ref="A4:A5"/>
    <mergeCell ref="B4:C4"/>
    <mergeCell ref="D4:E4"/>
    <mergeCell ref="F4:G4"/>
  </mergeCells>
  <phoneticPr fontId="3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Zeros="0" zoomScale="85" zoomScaleNormal="85" workbookViewId="0">
      <pane xSplit="1" ySplit="6" topLeftCell="B7" activePane="bottomRight" state="frozen"/>
      <selection activeCell="P44" sqref="P44"/>
      <selection pane="topRight" activeCell="P44" sqref="P44"/>
      <selection pane="bottomLeft" activeCell="P44" sqref="P44"/>
      <selection pane="bottomRight" activeCell="F38" sqref="F38"/>
    </sheetView>
  </sheetViews>
  <sheetFormatPr defaultColWidth="10" defaultRowHeight="16.5"/>
  <cols>
    <col min="1" max="1" width="20.625" style="109" customWidth="1"/>
    <col min="2" max="2" width="14.125" style="109" customWidth="1"/>
    <col min="3" max="3" width="6.625" style="116" customWidth="1"/>
    <col min="4" max="4" width="14.125" style="109" customWidth="1"/>
    <col min="5" max="5" width="6.625" style="171" customWidth="1"/>
    <col min="6" max="6" width="14.125" style="172" customWidth="1"/>
    <col min="7" max="7" width="6.625" style="116" customWidth="1"/>
    <col min="8" max="8" width="13.375" style="109" hidden="1" customWidth="1"/>
    <col min="9" max="9" width="4.125" style="171" hidden="1" customWidth="1"/>
    <col min="10" max="10" width="16.625" style="109" hidden="1" customWidth="1"/>
    <col min="11" max="11" width="5.625" style="116" hidden="1" customWidth="1"/>
    <col min="12" max="12" width="16.625" style="116" hidden="1" customWidth="1"/>
    <col min="13" max="13" width="5.625" style="116" hidden="1" customWidth="1"/>
    <col min="14" max="14" width="19.625" style="109" customWidth="1"/>
    <col min="15" max="15" width="7.625" style="116" customWidth="1"/>
    <col min="16" max="16" width="16.625" style="116" hidden="1" customWidth="1"/>
    <col min="17" max="17" width="5.625" style="116" hidden="1" customWidth="1"/>
    <col min="18" max="18" width="11.625" style="109" hidden="1" customWidth="1"/>
    <col min="19" max="19" width="19.625" style="109" customWidth="1"/>
    <col min="20" max="20" width="7.625" style="109" customWidth="1"/>
    <col min="21" max="21" width="19.625" style="109" customWidth="1"/>
    <col min="22" max="22" width="7.625" style="109" customWidth="1"/>
    <col min="23" max="23" width="14.125" style="109" hidden="1" customWidth="1"/>
    <col min="24" max="24" width="6.625" style="109" hidden="1" customWidth="1"/>
    <col min="25" max="256" width="10" style="109"/>
    <col min="257" max="257" width="20.625" style="109" customWidth="1"/>
    <col min="258" max="258" width="14.125" style="109" customWidth="1"/>
    <col min="259" max="259" width="6.625" style="109" customWidth="1"/>
    <col min="260" max="260" width="14.125" style="109" customWidth="1"/>
    <col min="261" max="261" width="6.625" style="109" customWidth="1"/>
    <col min="262" max="262" width="14.125" style="109" customWidth="1"/>
    <col min="263" max="263" width="6.625" style="109" customWidth="1"/>
    <col min="264" max="269" width="0" style="109" hidden="1" customWidth="1"/>
    <col min="270" max="270" width="19.625" style="109" customWidth="1"/>
    <col min="271" max="271" width="7.625" style="109" customWidth="1"/>
    <col min="272" max="274" width="0" style="109" hidden="1" customWidth="1"/>
    <col min="275" max="275" width="19.625" style="109" customWidth="1"/>
    <col min="276" max="276" width="7.625" style="109" customWidth="1"/>
    <col min="277" max="277" width="19.625" style="109" customWidth="1"/>
    <col min="278" max="278" width="7.625" style="109" customWidth="1"/>
    <col min="279" max="280" width="0" style="109" hidden="1" customWidth="1"/>
    <col min="281" max="512" width="10" style="109"/>
    <col min="513" max="513" width="20.625" style="109" customWidth="1"/>
    <col min="514" max="514" width="14.125" style="109" customWidth="1"/>
    <col min="515" max="515" width="6.625" style="109" customWidth="1"/>
    <col min="516" max="516" width="14.125" style="109" customWidth="1"/>
    <col min="517" max="517" width="6.625" style="109" customWidth="1"/>
    <col min="518" max="518" width="14.125" style="109" customWidth="1"/>
    <col min="519" max="519" width="6.625" style="109" customWidth="1"/>
    <col min="520" max="525" width="0" style="109" hidden="1" customWidth="1"/>
    <col min="526" max="526" width="19.625" style="109" customWidth="1"/>
    <col min="527" max="527" width="7.625" style="109" customWidth="1"/>
    <col min="528" max="530" width="0" style="109" hidden="1" customWidth="1"/>
    <col min="531" max="531" width="19.625" style="109" customWidth="1"/>
    <col min="532" max="532" width="7.625" style="109" customWidth="1"/>
    <col min="533" max="533" width="19.625" style="109" customWidth="1"/>
    <col min="534" max="534" width="7.625" style="109" customWidth="1"/>
    <col min="535" max="536" width="0" style="109" hidden="1" customWidth="1"/>
    <col min="537" max="768" width="10" style="109"/>
    <col min="769" max="769" width="20.625" style="109" customWidth="1"/>
    <col min="770" max="770" width="14.125" style="109" customWidth="1"/>
    <col min="771" max="771" width="6.625" style="109" customWidth="1"/>
    <col min="772" max="772" width="14.125" style="109" customWidth="1"/>
    <col min="773" max="773" width="6.625" style="109" customWidth="1"/>
    <col min="774" max="774" width="14.125" style="109" customWidth="1"/>
    <col min="775" max="775" width="6.625" style="109" customWidth="1"/>
    <col min="776" max="781" width="0" style="109" hidden="1" customWidth="1"/>
    <col min="782" max="782" width="19.625" style="109" customWidth="1"/>
    <col min="783" max="783" width="7.625" style="109" customWidth="1"/>
    <col min="784" max="786" width="0" style="109" hidden="1" customWidth="1"/>
    <col min="787" max="787" width="19.625" style="109" customWidth="1"/>
    <col min="788" max="788" width="7.625" style="109" customWidth="1"/>
    <col min="789" max="789" width="19.625" style="109" customWidth="1"/>
    <col min="790" max="790" width="7.625" style="109" customWidth="1"/>
    <col min="791" max="792" width="0" style="109" hidden="1" customWidth="1"/>
    <col min="793" max="1024" width="10" style="109"/>
    <col min="1025" max="1025" width="20.625" style="109" customWidth="1"/>
    <col min="1026" max="1026" width="14.125" style="109" customWidth="1"/>
    <col min="1027" max="1027" width="6.625" style="109" customWidth="1"/>
    <col min="1028" max="1028" width="14.125" style="109" customWidth="1"/>
    <col min="1029" max="1029" width="6.625" style="109" customWidth="1"/>
    <col min="1030" max="1030" width="14.125" style="109" customWidth="1"/>
    <col min="1031" max="1031" width="6.625" style="109" customWidth="1"/>
    <col min="1032" max="1037" width="0" style="109" hidden="1" customWidth="1"/>
    <col min="1038" max="1038" width="19.625" style="109" customWidth="1"/>
    <col min="1039" max="1039" width="7.625" style="109" customWidth="1"/>
    <col min="1040" max="1042" width="0" style="109" hidden="1" customWidth="1"/>
    <col min="1043" max="1043" width="19.625" style="109" customWidth="1"/>
    <col min="1044" max="1044" width="7.625" style="109" customWidth="1"/>
    <col min="1045" max="1045" width="19.625" style="109" customWidth="1"/>
    <col min="1046" max="1046" width="7.625" style="109" customWidth="1"/>
    <col min="1047" max="1048" width="0" style="109" hidden="1" customWidth="1"/>
    <col min="1049" max="1280" width="10" style="109"/>
    <col min="1281" max="1281" width="20.625" style="109" customWidth="1"/>
    <col min="1282" max="1282" width="14.125" style="109" customWidth="1"/>
    <col min="1283" max="1283" width="6.625" style="109" customWidth="1"/>
    <col min="1284" max="1284" width="14.125" style="109" customWidth="1"/>
    <col min="1285" max="1285" width="6.625" style="109" customWidth="1"/>
    <col min="1286" max="1286" width="14.125" style="109" customWidth="1"/>
    <col min="1287" max="1287" width="6.625" style="109" customWidth="1"/>
    <col min="1288" max="1293" width="0" style="109" hidden="1" customWidth="1"/>
    <col min="1294" max="1294" width="19.625" style="109" customWidth="1"/>
    <col min="1295" max="1295" width="7.625" style="109" customWidth="1"/>
    <col min="1296" max="1298" width="0" style="109" hidden="1" customWidth="1"/>
    <col min="1299" max="1299" width="19.625" style="109" customWidth="1"/>
    <col min="1300" max="1300" width="7.625" style="109" customWidth="1"/>
    <col min="1301" max="1301" width="19.625" style="109" customWidth="1"/>
    <col min="1302" max="1302" width="7.625" style="109" customWidth="1"/>
    <col min="1303" max="1304" width="0" style="109" hidden="1" customWidth="1"/>
    <col min="1305" max="1536" width="10" style="109"/>
    <col min="1537" max="1537" width="20.625" style="109" customWidth="1"/>
    <col min="1538" max="1538" width="14.125" style="109" customWidth="1"/>
    <col min="1539" max="1539" width="6.625" style="109" customWidth="1"/>
    <col min="1540" max="1540" width="14.125" style="109" customWidth="1"/>
    <col min="1541" max="1541" width="6.625" style="109" customWidth="1"/>
    <col min="1542" max="1542" width="14.125" style="109" customWidth="1"/>
    <col min="1543" max="1543" width="6.625" style="109" customWidth="1"/>
    <col min="1544" max="1549" width="0" style="109" hidden="1" customWidth="1"/>
    <col min="1550" max="1550" width="19.625" style="109" customWidth="1"/>
    <col min="1551" max="1551" width="7.625" style="109" customWidth="1"/>
    <col min="1552" max="1554" width="0" style="109" hidden="1" customWidth="1"/>
    <col min="1555" max="1555" width="19.625" style="109" customWidth="1"/>
    <col min="1556" max="1556" width="7.625" style="109" customWidth="1"/>
    <col min="1557" max="1557" width="19.625" style="109" customWidth="1"/>
    <col min="1558" max="1558" width="7.625" style="109" customWidth="1"/>
    <col min="1559" max="1560" width="0" style="109" hidden="1" customWidth="1"/>
    <col min="1561" max="1792" width="10" style="109"/>
    <col min="1793" max="1793" width="20.625" style="109" customWidth="1"/>
    <col min="1794" max="1794" width="14.125" style="109" customWidth="1"/>
    <col min="1795" max="1795" width="6.625" style="109" customWidth="1"/>
    <col min="1796" max="1796" width="14.125" style="109" customWidth="1"/>
    <col min="1797" max="1797" width="6.625" style="109" customWidth="1"/>
    <col min="1798" max="1798" width="14.125" style="109" customWidth="1"/>
    <col min="1799" max="1799" width="6.625" style="109" customWidth="1"/>
    <col min="1800" max="1805" width="0" style="109" hidden="1" customWidth="1"/>
    <col min="1806" max="1806" width="19.625" style="109" customWidth="1"/>
    <col min="1807" max="1807" width="7.625" style="109" customWidth="1"/>
    <col min="1808" max="1810" width="0" style="109" hidden="1" customWidth="1"/>
    <col min="1811" max="1811" width="19.625" style="109" customWidth="1"/>
    <col min="1812" max="1812" width="7.625" style="109" customWidth="1"/>
    <col min="1813" max="1813" width="19.625" style="109" customWidth="1"/>
    <col min="1814" max="1814" width="7.625" style="109" customWidth="1"/>
    <col min="1815" max="1816" width="0" style="109" hidden="1" customWidth="1"/>
    <col min="1817" max="2048" width="10" style="109"/>
    <col min="2049" max="2049" width="20.625" style="109" customWidth="1"/>
    <col min="2050" max="2050" width="14.125" style="109" customWidth="1"/>
    <col min="2051" max="2051" width="6.625" style="109" customWidth="1"/>
    <col min="2052" max="2052" width="14.125" style="109" customWidth="1"/>
    <col min="2053" max="2053" width="6.625" style="109" customWidth="1"/>
    <col min="2054" max="2054" width="14.125" style="109" customWidth="1"/>
    <col min="2055" max="2055" width="6.625" style="109" customWidth="1"/>
    <col min="2056" max="2061" width="0" style="109" hidden="1" customWidth="1"/>
    <col min="2062" max="2062" width="19.625" style="109" customWidth="1"/>
    <col min="2063" max="2063" width="7.625" style="109" customWidth="1"/>
    <col min="2064" max="2066" width="0" style="109" hidden="1" customWidth="1"/>
    <col min="2067" max="2067" width="19.625" style="109" customWidth="1"/>
    <col min="2068" max="2068" width="7.625" style="109" customWidth="1"/>
    <col min="2069" max="2069" width="19.625" style="109" customWidth="1"/>
    <col min="2070" max="2070" width="7.625" style="109" customWidth="1"/>
    <col min="2071" max="2072" width="0" style="109" hidden="1" customWidth="1"/>
    <col min="2073" max="2304" width="10" style="109"/>
    <col min="2305" max="2305" width="20.625" style="109" customWidth="1"/>
    <col min="2306" max="2306" width="14.125" style="109" customWidth="1"/>
    <col min="2307" max="2307" width="6.625" style="109" customWidth="1"/>
    <col min="2308" max="2308" width="14.125" style="109" customWidth="1"/>
    <col min="2309" max="2309" width="6.625" style="109" customWidth="1"/>
    <col min="2310" max="2310" width="14.125" style="109" customWidth="1"/>
    <col min="2311" max="2311" width="6.625" style="109" customWidth="1"/>
    <col min="2312" max="2317" width="0" style="109" hidden="1" customWidth="1"/>
    <col min="2318" max="2318" width="19.625" style="109" customWidth="1"/>
    <col min="2319" max="2319" width="7.625" style="109" customWidth="1"/>
    <col min="2320" max="2322" width="0" style="109" hidden="1" customWidth="1"/>
    <col min="2323" max="2323" width="19.625" style="109" customWidth="1"/>
    <col min="2324" max="2324" width="7.625" style="109" customWidth="1"/>
    <col min="2325" max="2325" width="19.625" style="109" customWidth="1"/>
    <col min="2326" max="2326" width="7.625" style="109" customWidth="1"/>
    <col min="2327" max="2328" width="0" style="109" hidden="1" customWidth="1"/>
    <col min="2329" max="2560" width="10" style="109"/>
    <col min="2561" max="2561" width="20.625" style="109" customWidth="1"/>
    <col min="2562" max="2562" width="14.125" style="109" customWidth="1"/>
    <col min="2563" max="2563" width="6.625" style="109" customWidth="1"/>
    <col min="2564" max="2564" width="14.125" style="109" customWidth="1"/>
    <col min="2565" max="2565" width="6.625" style="109" customWidth="1"/>
    <col min="2566" max="2566" width="14.125" style="109" customWidth="1"/>
    <col min="2567" max="2567" width="6.625" style="109" customWidth="1"/>
    <col min="2568" max="2573" width="0" style="109" hidden="1" customWidth="1"/>
    <col min="2574" max="2574" width="19.625" style="109" customWidth="1"/>
    <col min="2575" max="2575" width="7.625" style="109" customWidth="1"/>
    <col min="2576" max="2578" width="0" style="109" hidden="1" customWidth="1"/>
    <col min="2579" max="2579" width="19.625" style="109" customWidth="1"/>
    <col min="2580" max="2580" width="7.625" style="109" customWidth="1"/>
    <col min="2581" max="2581" width="19.625" style="109" customWidth="1"/>
    <col min="2582" max="2582" width="7.625" style="109" customWidth="1"/>
    <col min="2583" max="2584" width="0" style="109" hidden="1" customWidth="1"/>
    <col min="2585" max="2816" width="10" style="109"/>
    <col min="2817" max="2817" width="20.625" style="109" customWidth="1"/>
    <col min="2818" max="2818" width="14.125" style="109" customWidth="1"/>
    <col min="2819" max="2819" width="6.625" style="109" customWidth="1"/>
    <col min="2820" max="2820" width="14.125" style="109" customWidth="1"/>
    <col min="2821" max="2821" width="6.625" style="109" customWidth="1"/>
    <col min="2822" max="2822" width="14.125" style="109" customWidth="1"/>
    <col min="2823" max="2823" width="6.625" style="109" customWidth="1"/>
    <col min="2824" max="2829" width="0" style="109" hidden="1" customWidth="1"/>
    <col min="2830" max="2830" width="19.625" style="109" customWidth="1"/>
    <col min="2831" max="2831" width="7.625" style="109" customWidth="1"/>
    <col min="2832" max="2834" width="0" style="109" hidden="1" customWidth="1"/>
    <col min="2835" max="2835" width="19.625" style="109" customWidth="1"/>
    <col min="2836" max="2836" width="7.625" style="109" customWidth="1"/>
    <col min="2837" max="2837" width="19.625" style="109" customWidth="1"/>
    <col min="2838" max="2838" width="7.625" style="109" customWidth="1"/>
    <col min="2839" max="2840" width="0" style="109" hidden="1" customWidth="1"/>
    <col min="2841" max="3072" width="10" style="109"/>
    <col min="3073" max="3073" width="20.625" style="109" customWidth="1"/>
    <col min="3074" max="3074" width="14.125" style="109" customWidth="1"/>
    <col min="3075" max="3075" width="6.625" style="109" customWidth="1"/>
    <col min="3076" max="3076" width="14.125" style="109" customWidth="1"/>
    <col min="3077" max="3077" width="6.625" style="109" customWidth="1"/>
    <col min="3078" max="3078" width="14.125" style="109" customWidth="1"/>
    <col min="3079" max="3079" width="6.625" style="109" customWidth="1"/>
    <col min="3080" max="3085" width="0" style="109" hidden="1" customWidth="1"/>
    <col min="3086" max="3086" width="19.625" style="109" customWidth="1"/>
    <col min="3087" max="3087" width="7.625" style="109" customWidth="1"/>
    <col min="3088" max="3090" width="0" style="109" hidden="1" customWidth="1"/>
    <col min="3091" max="3091" width="19.625" style="109" customWidth="1"/>
    <col min="3092" max="3092" width="7.625" style="109" customWidth="1"/>
    <col min="3093" max="3093" width="19.625" style="109" customWidth="1"/>
    <col min="3094" max="3094" width="7.625" style="109" customWidth="1"/>
    <col min="3095" max="3096" width="0" style="109" hidden="1" customWidth="1"/>
    <col min="3097" max="3328" width="10" style="109"/>
    <col min="3329" max="3329" width="20.625" style="109" customWidth="1"/>
    <col min="3330" max="3330" width="14.125" style="109" customWidth="1"/>
    <col min="3331" max="3331" width="6.625" style="109" customWidth="1"/>
    <col min="3332" max="3332" width="14.125" style="109" customWidth="1"/>
    <col min="3333" max="3333" width="6.625" style="109" customWidth="1"/>
    <col min="3334" max="3334" width="14.125" style="109" customWidth="1"/>
    <col min="3335" max="3335" width="6.625" style="109" customWidth="1"/>
    <col min="3336" max="3341" width="0" style="109" hidden="1" customWidth="1"/>
    <col min="3342" max="3342" width="19.625" style="109" customWidth="1"/>
    <col min="3343" max="3343" width="7.625" style="109" customWidth="1"/>
    <col min="3344" max="3346" width="0" style="109" hidden="1" customWidth="1"/>
    <col min="3347" max="3347" width="19.625" style="109" customWidth="1"/>
    <col min="3348" max="3348" width="7.625" style="109" customWidth="1"/>
    <col min="3349" max="3349" width="19.625" style="109" customWidth="1"/>
    <col min="3350" max="3350" width="7.625" style="109" customWidth="1"/>
    <col min="3351" max="3352" width="0" style="109" hidden="1" customWidth="1"/>
    <col min="3353" max="3584" width="10" style="109"/>
    <col min="3585" max="3585" width="20.625" style="109" customWidth="1"/>
    <col min="3586" max="3586" width="14.125" style="109" customWidth="1"/>
    <col min="3587" max="3587" width="6.625" style="109" customWidth="1"/>
    <col min="3588" max="3588" width="14.125" style="109" customWidth="1"/>
    <col min="3589" max="3589" width="6.625" style="109" customWidth="1"/>
    <col min="3590" max="3590" width="14.125" style="109" customWidth="1"/>
    <col min="3591" max="3591" width="6.625" style="109" customWidth="1"/>
    <col min="3592" max="3597" width="0" style="109" hidden="1" customWidth="1"/>
    <col min="3598" max="3598" width="19.625" style="109" customWidth="1"/>
    <col min="3599" max="3599" width="7.625" style="109" customWidth="1"/>
    <col min="3600" max="3602" width="0" style="109" hidden="1" customWidth="1"/>
    <col min="3603" max="3603" width="19.625" style="109" customWidth="1"/>
    <col min="3604" max="3604" width="7.625" style="109" customWidth="1"/>
    <col min="3605" max="3605" width="19.625" style="109" customWidth="1"/>
    <col min="3606" max="3606" width="7.625" style="109" customWidth="1"/>
    <col min="3607" max="3608" width="0" style="109" hidden="1" customWidth="1"/>
    <col min="3609" max="3840" width="10" style="109"/>
    <col min="3841" max="3841" width="20.625" style="109" customWidth="1"/>
    <col min="3842" max="3842" width="14.125" style="109" customWidth="1"/>
    <col min="3843" max="3843" width="6.625" style="109" customWidth="1"/>
    <col min="3844" max="3844" width="14.125" style="109" customWidth="1"/>
    <col min="3845" max="3845" width="6.625" style="109" customWidth="1"/>
    <col min="3846" max="3846" width="14.125" style="109" customWidth="1"/>
    <col min="3847" max="3847" width="6.625" style="109" customWidth="1"/>
    <col min="3848" max="3853" width="0" style="109" hidden="1" customWidth="1"/>
    <col min="3854" max="3854" width="19.625" style="109" customWidth="1"/>
    <col min="3855" max="3855" width="7.625" style="109" customWidth="1"/>
    <col min="3856" max="3858" width="0" style="109" hidden="1" customWidth="1"/>
    <col min="3859" max="3859" width="19.625" style="109" customWidth="1"/>
    <col min="3860" max="3860" width="7.625" style="109" customWidth="1"/>
    <col min="3861" max="3861" width="19.625" style="109" customWidth="1"/>
    <col min="3862" max="3862" width="7.625" style="109" customWidth="1"/>
    <col min="3863" max="3864" width="0" style="109" hidden="1" customWidth="1"/>
    <col min="3865" max="4096" width="10" style="109"/>
    <col min="4097" max="4097" width="20.625" style="109" customWidth="1"/>
    <col min="4098" max="4098" width="14.125" style="109" customWidth="1"/>
    <col min="4099" max="4099" width="6.625" style="109" customWidth="1"/>
    <col min="4100" max="4100" width="14.125" style="109" customWidth="1"/>
    <col min="4101" max="4101" width="6.625" style="109" customWidth="1"/>
    <col min="4102" max="4102" width="14.125" style="109" customWidth="1"/>
    <col min="4103" max="4103" width="6.625" style="109" customWidth="1"/>
    <col min="4104" max="4109" width="0" style="109" hidden="1" customWidth="1"/>
    <col min="4110" max="4110" width="19.625" style="109" customWidth="1"/>
    <col min="4111" max="4111" width="7.625" style="109" customWidth="1"/>
    <col min="4112" max="4114" width="0" style="109" hidden="1" customWidth="1"/>
    <col min="4115" max="4115" width="19.625" style="109" customWidth="1"/>
    <col min="4116" max="4116" width="7.625" style="109" customWidth="1"/>
    <col min="4117" max="4117" width="19.625" style="109" customWidth="1"/>
    <col min="4118" max="4118" width="7.625" style="109" customWidth="1"/>
    <col min="4119" max="4120" width="0" style="109" hidden="1" customWidth="1"/>
    <col min="4121" max="4352" width="10" style="109"/>
    <col min="4353" max="4353" width="20.625" style="109" customWidth="1"/>
    <col min="4354" max="4354" width="14.125" style="109" customWidth="1"/>
    <col min="4355" max="4355" width="6.625" style="109" customWidth="1"/>
    <col min="4356" max="4356" width="14.125" style="109" customWidth="1"/>
    <col min="4357" max="4357" width="6.625" style="109" customWidth="1"/>
    <col min="4358" max="4358" width="14.125" style="109" customWidth="1"/>
    <col min="4359" max="4359" width="6.625" style="109" customWidth="1"/>
    <col min="4360" max="4365" width="0" style="109" hidden="1" customWidth="1"/>
    <col min="4366" max="4366" width="19.625" style="109" customWidth="1"/>
    <col min="4367" max="4367" width="7.625" style="109" customWidth="1"/>
    <col min="4368" max="4370" width="0" style="109" hidden="1" customWidth="1"/>
    <col min="4371" max="4371" width="19.625" style="109" customWidth="1"/>
    <col min="4372" max="4372" width="7.625" style="109" customWidth="1"/>
    <col min="4373" max="4373" width="19.625" style="109" customWidth="1"/>
    <col min="4374" max="4374" width="7.625" style="109" customWidth="1"/>
    <col min="4375" max="4376" width="0" style="109" hidden="1" customWidth="1"/>
    <col min="4377" max="4608" width="10" style="109"/>
    <col min="4609" max="4609" width="20.625" style="109" customWidth="1"/>
    <col min="4610" max="4610" width="14.125" style="109" customWidth="1"/>
    <col min="4611" max="4611" width="6.625" style="109" customWidth="1"/>
    <col min="4612" max="4612" width="14.125" style="109" customWidth="1"/>
    <col min="4613" max="4613" width="6.625" style="109" customWidth="1"/>
    <col min="4614" max="4614" width="14.125" style="109" customWidth="1"/>
    <col min="4615" max="4615" width="6.625" style="109" customWidth="1"/>
    <col min="4616" max="4621" width="0" style="109" hidden="1" customWidth="1"/>
    <col min="4622" max="4622" width="19.625" style="109" customWidth="1"/>
    <col min="4623" max="4623" width="7.625" style="109" customWidth="1"/>
    <col min="4624" max="4626" width="0" style="109" hidden="1" customWidth="1"/>
    <col min="4627" max="4627" width="19.625" style="109" customWidth="1"/>
    <col min="4628" max="4628" width="7.625" style="109" customWidth="1"/>
    <col min="4629" max="4629" width="19.625" style="109" customWidth="1"/>
    <col min="4630" max="4630" width="7.625" style="109" customWidth="1"/>
    <col min="4631" max="4632" width="0" style="109" hidden="1" customWidth="1"/>
    <col min="4633" max="4864" width="10" style="109"/>
    <col min="4865" max="4865" width="20.625" style="109" customWidth="1"/>
    <col min="4866" max="4866" width="14.125" style="109" customWidth="1"/>
    <col min="4867" max="4867" width="6.625" style="109" customWidth="1"/>
    <col min="4868" max="4868" width="14.125" style="109" customWidth="1"/>
    <col min="4869" max="4869" width="6.625" style="109" customWidth="1"/>
    <col min="4870" max="4870" width="14.125" style="109" customWidth="1"/>
    <col min="4871" max="4871" width="6.625" style="109" customWidth="1"/>
    <col min="4872" max="4877" width="0" style="109" hidden="1" customWidth="1"/>
    <col min="4878" max="4878" width="19.625" style="109" customWidth="1"/>
    <col min="4879" max="4879" width="7.625" style="109" customWidth="1"/>
    <col min="4880" max="4882" width="0" style="109" hidden="1" customWidth="1"/>
    <col min="4883" max="4883" width="19.625" style="109" customWidth="1"/>
    <col min="4884" max="4884" width="7.625" style="109" customWidth="1"/>
    <col min="4885" max="4885" width="19.625" style="109" customWidth="1"/>
    <col min="4886" max="4886" width="7.625" style="109" customWidth="1"/>
    <col min="4887" max="4888" width="0" style="109" hidden="1" customWidth="1"/>
    <col min="4889" max="5120" width="10" style="109"/>
    <col min="5121" max="5121" width="20.625" style="109" customWidth="1"/>
    <col min="5122" max="5122" width="14.125" style="109" customWidth="1"/>
    <col min="5123" max="5123" width="6.625" style="109" customWidth="1"/>
    <col min="5124" max="5124" width="14.125" style="109" customWidth="1"/>
    <col min="5125" max="5125" width="6.625" style="109" customWidth="1"/>
    <col min="5126" max="5126" width="14.125" style="109" customWidth="1"/>
    <col min="5127" max="5127" width="6.625" style="109" customWidth="1"/>
    <col min="5128" max="5133" width="0" style="109" hidden="1" customWidth="1"/>
    <col min="5134" max="5134" width="19.625" style="109" customWidth="1"/>
    <col min="5135" max="5135" width="7.625" style="109" customWidth="1"/>
    <col min="5136" max="5138" width="0" style="109" hidden="1" customWidth="1"/>
    <col min="5139" max="5139" width="19.625" style="109" customWidth="1"/>
    <col min="5140" max="5140" width="7.625" style="109" customWidth="1"/>
    <col min="5141" max="5141" width="19.625" style="109" customWidth="1"/>
    <col min="5142" max="5142" width="7.625" style="109" customWidth="1"/>
    <col min="5143" max="5144" width="0" style="109" hidden="1" customWidth="1"/>
    <col min="5145" max="5376" width="10" style="109"/>
    <col min="5377" max="5377" width="20.625" style="109" customWidth="1"/>
    <col min="5378" max="5378" width="14.125" style="109" customWidth="1"/>
    <col min="5379" max="5379" width="6.625" style="109" customWidth="1"/>
    <col min="5380" max="5380" width="14.125" style="109" customWidth="1"/>
    <col min="5381" max="5381" width="6.625" style="109" customWidth="1"/>
    <col min="5382" max="5382" width="14.125" style="109" customWidth="1"/>
    <col min="5383" max="5383" width="6.625" style="109" customWidth="1"/>
    <col min="5384" max="5389" width="0" style="109" hidden="1" customWidth="1"/>
    <col min="5390" max="5390" width="19.625" style="109" customWidth="1"/>
    <col min="5391" max="5391" width="7.625" style="109" customWidth="1"/>
    <col min="5392" max="5394" width="0" style="109" hidden="1" customWidth="1"/>
    <col min="5395" max="5395" width="19.625" style="109" customWidth="1"/>
    <col min="5396" max="5396" width="7.625" style="109" customWidth="1"/>
    <col min="5397" max="5397" width="19.625" style="109" customWidth="1"/>
    <col min="5398" max="5398" width="7.625" style="109" customWidth="1"/>
    <col min="5399" max="5400" width="0" style="109" hidden="1" customWidth="1"/>
    <col min="5401" max="5632" width="10" style="109"/>
    <col min="5633" max="5633" width="20.625" style="109" customWidth="1"/>
    <col min="5634" max="5634" width="14.125" style="109" customWidth="1"/>
    <col min="5635" max="5635" width="6.625" style="109" customWidth="1"/>
    <col min="5636" max="5636" width="14.125" style="109" customWidth="1"/>
    <col min="5637" max="5637" width="6.625" style="109" customWidth="1"/>
    <col min="5638" max="5638" width="14.125" style="109" customWidth="1"/>
    <col min="5639" max="5639" width="6.625" style="109" customWidth="1"/>
    <col min="5640" max="5645" width="0" style="109" hidden="1" customWidth="1"/>
    <col min="5646" max="5646" width="19.625" style="109" customWidth="1"/>
    <col min="5647" max="5647" width="7.625" style="109" customWidth="1"/>
    <col min="5648" max="5650" width="0" style="109" hidden="1" customWidth="1"/>
    <col min="5651" max="5651" width="19.625" style="109" customWidth="1"/>
    <col min="5652" max="5652" width="7.625" style="109" customWidth="1"/>
    <col min="5653" max="5653" width="19.625" style="109" customWidth="1"/>
    <col min="5654" max="5654" width="7.625" style="109" customWidth="1"/>
    <col min="5655" max="5656" width="0" style="109" hidden="1" customWidth="1"/>
    <col min="5657" max="5888" width="10" style="109"/>
    <col min="5889" max="5889" width="20.625" style="109" customWidth="1"/>
    <col min="5890" max="5890" width="14.125" style="109" customWidth="1"/>
    <col min="5891" max="5891" width="6.625" style="109" customWidth="1"/>
    <col min="5892" max="5892" width="14.125" style="109" customWidth="1"/>
    <col min="5893" max="5893" width="6.625" style="109" customWidth="1"/>
    <col min="5894" max="5894" width="14.125" style="109" customWidth="1"/>
    <col min="5895" max="5895" width="6.625" style="109" customWidth="1"/>
    <col min="5896" max="5901" width="0" style="109" hidden="1" customWidth="1"/>
    <col min="5902" max="5902" width="19.625" style="109" customWidth="1"/>
    <col min="5903" max="5903" width="7.625" style="109" customWidth="1"/>
    <col min="5904" max="5906" width="0" style="109" hidden="1" customWidth="1"/>
    <col min="5907" max="5907" width="19.625" style="109" customWidth="1"/>
    <col min="5908" max="5908" width="7.625" style="109" customWidth="1"/>
    <col min="5909" max="5909" width="19.625" style="109" customWidth="1"/>
    <col min="5910" max="5910" width="7.625" style="109" customWidth="1"/>
    <col min="5911" max="5912" width="0" style="109" hidden="1" customWidth="1"/>
    <col min="5913" max="6144" width="10" style="109"/>
    <col min="6145" max="6145" width="20.625" style="109" customWidth="1"/>
    <col min="6146" max="6146" width="14.125" style="109" customWidth="1"/>
    <col min="6147" max="6147" width="6.625" style="109" customWidth="1"/>
    <col min="6148" max="6148" width="14.125" style="109" customWidth="1"/>
    <col min="6149" max="6149" width="6.625" style="109" customWidth="1"/>
    <col min="6150" max="6150" width="14.125" style="109" customWidth="1"/>
    <col min="6151" max="6151" width="6.625" style="109" customWidth="1"/>
    <col min="6152" max="6157" width="0" style="109" hidden="1" customWidth="1"/>
    <col min="6158" max="6158" width="19.625" style="109" customWidth="1"/>
    <col min="6159" max="6159" width="7.625" style="109" customWidth="1"/>
    <col min="6160" max="6162" width="0" style="109" hidden="1" customWidth="1"/>
    <col min="6163" max="6163" width="19.625" style="109" customWidth="1"/>
    <col min="6164" max="6164" width="7.625" style="109" customWidth="1"/>
    <col min="6165" max="6165" width="19.625" style="109" customWidth="1"/>
    <col min="6166" max="6166" width="7.625" style="109" customWidth="1"/>
    <col min="6167" max="6168" width="0" style="109" hidden="1" customWidth="1"/>
    <col min="6169" max="6400" width="10" style="109"/>
    <col min="6401" max="6401" width="20.625" style="109" customWidth="1"/>
    <col min="6402" max="6402" width="14.125" style="109" customWidth="1"/>
    <col min="6403" max="6403" width="6.625" style="109" customWidth="1"/>
    <col min="6404" max="6404" width="14.125" style="109" customWidth="1"/>
    <col min="6405" max="6405" width="6.625" style="109" customWidth="1"/>
    <col min="6406" max="6406" width="14.125" style="109" customWidth="1"/>
    <col min="6407" max="6407" width="6.625" style="109" customWidth="1"/>
    <col min="6408" max="6413" width="0" style="109" hidden="1" customWidth="1"/>
    <col min="6414" max="6414" width="19.625" style="109" customWidth="1"/>
    <col min="6415" max="6415" width="7.625" style="109" customWidth="1"/>
    <col min="6416" max="6418" width="0" style="109" hidden="1" customWidth="1"/>
    <col min="6419" max="6419" width="19.625" style="109" customWidth="1"/>
    <col min="6420" max="6420" width="7.625" style="109" customWidth="1"/>
    <col min="6421" max="6421" width="19.625" style="109" customWidth="1"/>
    <col min="6422" max="6422" width="7.625" style="109" customWidth="1"/>
    <col min="6423" max="6424" width="0" style="109" hidden="1" customWidth="1"/>
    <col min="6425" max="6656" width="10" style="109"/>
    <col min="6657" max="6657" width="20.625" style="109" customWidth="1"/>
    <col min="6658" max="6658" width="14.125" style="109" customWidth="1"/>
    <col min="6659" max="6659" width="6.625" style="109" customWidth="1"/>
    <col min="6660" max="6660" width="14.125" style="109" customWidth="1"/>
    <col min="6661" max="6661" width="6.625" style="109" customWidth="1"/>
    <col min="6662" max="6662" width="14.125" style="109" customWidth="1"/>
    <col min="6663" max="6663" width="6.625" style="109" customWidth="1"/>
    <col min="6664" max="6669" width="0" style="109" hidden="1" customWidth="1"/>
    <col min="6670" max="6670" width="19.625" style="109" customWidth="1"/>
    <col min="6671" max="6671" width="7.625" style="109" customWidth="1"/>
    <col min="6672" max="6674" width="0" style="109" hidden="1" customWidth="1"/>
    <col min="6675" max="6675" width="19.625" style="109" customWidth="1"/>
    <col min="6676" max="6676" width="7.625" style="109" customWidth="1"/>
    <col min="6677" max="6677" width="19.625" style="109" customWidth="1"/>
    <col min="6678" max="6678" width="7.625" style="109" customWidth="1"/>
    <col min="6679" max="6680" width="0" style="109" hidden="1" customWidth="1"/>
    <col min="6681" max="6912" width="10" style="109"/>
    <col min="6913" max="6913" width="20.625" style="109" customWidth="1"/>
    <col min="6914" max="6914" width="14.125" style="109" customWidth="1"/>
    <col min="6915" max="6915" width="6.625" style="109" customWidth="1"/>
    <col min="6916" max="6916" width="14.125" style="109" customWidth="1"/>
    <col min="6917" max="6917" width="6.625" style="109" customWidth="1"/>
    <col min="6918" max="6918" width="14.125" style="109" customWidth="1"/>
    <col min="6919" max="6919" width="6.625" style="109" customWidth="1"/>
    <col min="6920" max="6925" width="0" style="109" hidden="1" customWidth="1"/>
    <col min="6926" max="6926" width="19.625" style="109" customWidth="1"/>
    <col min="6927" max="6927" width="7.625" style="109" customWidth="1"/>
    <col min="6928" max="6930" width="0" style="109" hidden="1" customWidth="1"/>
    <col min="6931" max="6931" width="19.625" style="109" customWidth="1"/>
    <col min="6932" max="6932" width="7.625" style="109" customWidth="1"/>
    <col min="6933" max="6933" width="19.625" style="109" customWidth="1"/>
    <col min="6934" max="6934" width="7.625" style="109" customWidth="1"/>
    <col min="6935" max="6936" width="0" style="109" hidden="1" customWidth="1"/>
    <col min="6937" max="7168" width="10" style="109"/>
    <col min="7169" max="7169" width="20.625" style="109" customWidth="1"/>
    <col min="7170" max="7170" width="14.125" style="109" customWidth="1"/>
    <col min="7171" max="7171" width="6.625" style="109" customWidth="1"/>
    <col min="7172" max="7172" width="14.125" style="109" customWidth="1"/>
    <col min="7173" max="7173" width="6.625" style="109" customWidth="1"/>
    <col min="7174" max="7174" width="14.125" style="109" customWidth="1"/>
    <col min="7175" max="7175" width="6.625" style="109" customWidth="1"/>
    <col min="7176" max="7181" width="0" style="109" hidden="1" customWidth="1"/>
    <col min="7182" max="7182" width="19.625" style="109" customWidth="1"/>
    <col min="7183" max="7183" width="7.625" style="109" customWidth="1"/>
    <col min="7184" max="7186" width="0" style="109" hidden="1" customWidth="1"/>
    <col min="7187" max="7187" width="19.625" style="109" customWidth="1"/>
    <col min="7188" max="7188" width="7.625" style="109" customWidth="1"/>
    <col min="7189" max="7189" width="19.625" style="109" customWidth="1"/>
    <col min="7190" max="7190" width="7.625" style="109" customWidth="1"/>
    <col min="7191" max="7192" width="0" style="109" hidden="1" customWidth="1"/>
    <col min="7193" max="7424" width="10" style="109"/>
    <col min="7425" max="7425" width="20.625" style="109" customWidth="1"/>
    <col min="7426" max="7426" width="14.125" style="109" customWidth="1"/>
    <col min="7427" max="7427" width="6.625" style="109" customWidth="1"/>
    <col min="7428" max="7428" width="14.125" style="109" customWidth="1"/>
    <col min="7429" max="7429" width="6.625" style="109" customWidth="1"/>
    <col min="7430" max="7430" width="14.125" style="109" customWidth="1"/>
    <col min="7431" max="7431" width="6.625" style="109" customWidth="1"/>
    <col min="7432" max="7437" width="0" style="109" hidden="1" customWidth="1"/>
    <col min="7438" max="7438" width="19.625" style="109" customWidth="1"/>
    <col min="7439" max="7439" width="7.625" style="109" customWidth="1"/>
    <col min="7440" max="7442" width="0" style="109" hidden="1" customWidth="1"/>
    <col min="7443" max="7443" width="19.625" style="109" customWidth="1"/>
    <col min="7444" max="7444" width="7.625" style="109" customWidth="1"/>
    <col min="7445" max="7445" width="19.625" style="109" customWidth="1"/>
    <col min="7446" max="7446" width="7.625" style="109" customWidth="1"/>
    <col min="7447" max="7448" width="0" style="109" hidden="1" customWidth="1"/>
    <col min="7449" max="7680" width="10" style="109"/>
    <col min="7681" max="7681" width="20.625" style="109" customWidth="1"/>
    <col min="7682" max="7682" width="14.125" style="109" customWidth="1"/>
    <col min="7683" max="7683" width="6.625" style="109" customWidth="1"/>
    <col min="7684" max="7684" width="14.125" style="109" customWidth="1"/>
    <col min="7685" max="7685" width="6.625" style="109" customWidth="1"/>
    <col min="7686" max="7686" width="14.125" style="109" customWidth="1"/>
    <col min="7687" max="7687" width="6.625" style="109" customWidth="1"/>
    <col min="7688" max="7693" width="0" style="109" hidden="1" customWidth="1"/>
    <col min="7694" max="7694" width="19.625" style="109" customWidth="1"/>
    <col min="7695" max="7695" width="7.625" style="109" customWidth="1"/>
    <col min="7696" max="7698" width="0" style="109" hidden="1" customWidth="1"/>
    <col min="7699" max="7699" width="19.625" style="109" customWidth="1"/>
    <col min="7700" max="7700" width="7.625" style="109" customWidth="1"/>
    <col min="7701" max="7701" width="19.625" style="109" customWidth="1"/>
    <col min="7702" max="7702" width="7.625" style="109" customWidth="1"/>
    <col min="7703" max="7704" width="0" style="109" hidden="1" customWidth="1"/>
    <col min="7705" max="7936" width="10" style="109"/>
    <col min="7937" max="7937" width="20.625" style="109" customWidth="1"/>
    <col min="7938" max="7938" width="14.125" style="109" customWidth="1"/>
    <col min="7939" max="7939" width="6.625" style="109" customWidth="1"/>
    <col min="7940" max="7940" width="14.125" style="109" customWidth="1"/>
    <col min="7941" max="7941" width="6.625" style="109" customWidth="1"/>
    <col min="7942" max="7942" width="14.125" style="109" customWidth="1"/>
    <col min="7943" max="7943" width="6.625" style="109" customWidth="1"/>
    <col min="7944" max="7949" width="0" style="109" hidden="1" customWidth="1"/>
    <col min="7950" max="7950" width="19.625" style="109" customWidth="1"/>
    <col min="7951" max="7951" width="7.625" style="109" customWidth="1"/>
    <col min="7952" max="7954" width="0" style="109" hidden="1" customWidth="1"/>
    <col min="7955" max="7955" width="19.625" style="109" customWidth="1"/>
    <col min="7956" max="7956" width="7.625" style="109" customWidth="1"/>
    <col min="7957" max="7957" width="19.625" style="109" customWidth="1"/>
    <col min="7958" max="7958" width="7.625" style="109" customWidth="1"/>
    <col min="7959" max="7960" width="0" style="109" hidden="1" customWidth="1"/>
    <col min="7961" max="8192" width="10" style="109"/>
    <col min="8193" max="8193" width="20.625" style="109" customWidth="1"/>
    <col min="8194" max="8194" width="14.125" style="109" customWidth="1"/>
    <col min="8195" max="8195" width="6.625" style="109" customWidth="1"/>
    <col min="8196" max="8196" width="14.125" style="109" customWidth="1"/>
    <col min="8197" max="8197" width="6.625" style="109" customWidth="1"/>
    <col min="8198" max="8198" width="14.125" style="109" customWidth="1"/>
    <col min="8199" max="8199" width="6.625" style="109" customWidth="1"/>
    <col min="8200" max="8205" width="0" style="109" hidden="1" customWidth="1"/>
    <col min="8206" max="8206" width="19.625" style="109" customWidth="1"/>
    <col min="8207" max="8207" width="7.625" style="109" customWidth="1"/>
    <col min="8208" max="8210" width="0" style="109" hidden="1" customWidth="1"/>
    <col min="8211" max="8211" width="19.625" style="109" customWidth="1"/>
    <col min="8212" max="8212" width="7.625" style="109" customWidth="1"/>
    <col min="8213" max="8213" width="19.625" style="109" customWidth="1"/>
    <col min="8214" max="8214" width="7.625" style="109" customWidth="1"/>
    <col min="8215" max="8216" width="0" style="109" hidden="1" customWidth="1"/>
    <col min="8217" max="8448" width="10" style="109"/>
    <col min="8449" max="8449" width="20.625" style="109" customWidth="1"/>
    <col min="8450" max="8450" width="14.125" style="109" customWidth="1"/>
    <col min="8451" max="8451" width="6.625" style="109" customWidth="1"/>
    <col min="8452" max="8452" width="14.125" style="109" customWidth="1"/>
    <col min="8453" max="8453" width="6.625" style="109" customWidth="1"/>
    <col min="8454" max="8454" width="14.125" style="109" customWidth="1"/>
    <col min="8455" max="8455" width="6.625" style="109" customWidth="1"/>
    <col min="8456" max="8461" width="0" style="109" hidden="1" customWidth="1"/>
    <col min="8462" max="8462" width="19.625" style="109" customWidth="1"/>
    <col min="8463" max="8463" width="7.625" style="109" customWidth="1"/>
    <col min="8464" max="8466" width="0" style="109" hidden="1" customWidth="1"/>
    <col min="8467" max="8467" width="19.625" style="109" customWidth="1"/>
    <col min="8468" max="8468" width="7.625" style="109" customWidth="1"/>
    <col min="8469" max="8469" width="19.625" style="109" customWidth="1"/>
    <col min="8470" max="8470" width="7.625" style="109" customWidth="1"/>
    <col min="8471" max="8472" width="0" style="109" hidden="1" customWidth="1"/>
    <col min="8473" max="8704" width="10" style="109"/>
    <col min="8705" max="8705" width="20.625" style="109" customWidth="1"/>
    <col min="8706" max="8706" width="14.125" style="109" customWidth="1"/>
    <col min="8707" max="8707" width="6.625" style="109" customWidth="1"/>
    <col min="8708" max="8708" width="14.125" style="109" customWidth="1"/>
    <col min="8709" max="8709" width="6.625" style="109" customWidth="1"/>
    <col min="8710" max="8710" width="14.125" style="109" customWidth="1"/>
    <col min="8711" max="8711" width="6.625" style="109" customWidth="1"/>
    <col min="8712" max="8717" width="0" style="109" hidden="1" customWidth="1"/>
    <col min="8718" max="8718" width="19.625" style="109" customWidth="1"/>
    <col min="8719" max="8719" width="7.625" style="109" customWidth="1"/>
    <col min="8720" max="8722" width="0" style="109" hidden="1" customWidth="1"/>
    <col min="8723" max="8723" width="19.625" style="109" customWidth="1"/>
    <col min="8724" max="8724" width="7.625" style="109" customWidth="1"/>
    <col min="8725" max="8725" width="19.625" style="109" customWidth="1"/>
    <col min="8726" max="8726" width="7.625" style="109" customWidth="1"/>
    <col min="8727" max="8728" width="0" style="109" hidden="1" customWidth="1"/>
    <col min="8729" max="8960" width="10" style="109"/>
    <col min="8961" max="8961" width="20.625" style="109" customWidth="1"/>
    <col min="8962" max="8962" width="14.125" style="109" customWidth="1"/>
    <col min="8963" max="8963" width="6.625" style="109" customWidth="1"/>
    <col min="8964" max="8964" width="14.125" style="109" customWidth="1"/>
    <col min="8965" max="8965" width="6.625" style="109" customWidth="1"/>
    <col min="8966" max="8966" width="14.125" style="109" customWidth="1"/>
    <col min="8967" max="8967" width="6.625" style="109" customWidth="1"/>
    <col min="8968" max="8973" width="0" style="109" hidden="1" customWidth="1"/>
    <col min="8974" max="8974" width="19.625" style="109" customWidth="1"/>
    <col min="8975" max="8975" width="7.625" style="109" customWidth="1"/>
    <col min="8976" max="8978" width="0" style="109" hidden="1" customWidth="1"/>
    <col min="8979" max="8979" width="19.625" style="109" customWidth="1"/>
    <col min="8980" max="8980" width="7.625" style="109" customWidth="1"/>
    <col min="8981" max="8981" width="19.625" style="109" customWidth="1"/>
    <col min="8982" max="8982" width="7.625" style="109" customWidth="1"/>
    <col min="8983" max="8984" width="0" style="109" hidden="1" customWidth="1"/>
    <col min="8985" max="9216" width="10" style="109"/>
    <col min="9217" max="9217" width="20.625" style="109" customWidth="1"/>
    <col min="9218" max="9218" width="14.125" style="109" customWidth="1"/>
    <col min="9219" max="9219" width="6.625" style="109" customWidth="1"/>
    <col min="9220" max="9220" width="14.125" style="109" customWidth="1"/>
    <col min="9221" max="9221" width="6.625" style="109" customWidth="1"/>
    <col min="9222" max="9222" width="14.125" style="109" customWidth="1"/>
    <col min="9223" max="9223" width="6.625" style="109" customWidth="1"/>
    <col min="9224" max="9229" width="0" style="109" hidden="1" customWidth="1"/>
    <col min="9230" max="9230" width="19.625" style="109" customWidth="1"/>
    <col min="9231" max="9231" width="7.625" style="109" customWidth="1"/>
    <col min="9232" max="9234" width="0" style="109" hidden="1" customWidth="1"/>
    <col min="9235" max="9235" width="19.625" style="109" customWidth="1"/>
    <col min="9236" max="9236" width="7.625" style="109" customWidth="1"/>
    <col min="9237" max="9237" width="19.625" style="109" customWidth="1"/>
    <col min="9238" max="9238" width="7.625" style="109" customWidth="1"/>
    <col min="9239" max="9240" width="0" style="109" hidden="1" customWidth="1"/>
    <col min="9241" max="9472" width="10" style="109"/>
    <col min="9473" max="9473" width="20.625" style="109" customWidth="1"/>
    <col min="9474" max="9474" width="14.125" style="109" customWidth="1"/>
    <col min="9475" max="9475" width="6.625" style="109" customWidth="1"/>
    <col min="9476" max="9476" width="14.125" style="109" customWidth="1"/>
    <col min="9477" max="9477" width="6.625" style="109" customWidth="1"/>
    <col min="9478" max="9478" width="14.125" style="109" customWidth="1"/>
    <col min="9479" max="9479" width="6.625" style="109" customWidth="1"/>
    <col min="9480" max="9485" width="0" style="109" hidden="1" customWidth="1"/>
    <col min="9486" max="9486" width="19.625" style="109" customWidth="1"/>
    <col min="9487" max="9487" width="7.625" style="109" customWidth="1"/>
    <col min="9488" max="9490" width="0" style="109" hidden="1" customWidth="1"/>
    <col min="9491" max="9491" width="19.625" style="109" customWidth="1"/>
    <col min="9492" max="9492" width="7.625" style="109" customWidth="1"/>
    <col min="9493" max="9493" width="19.625" style="109" customWidth="1"/>
    <col min="9494" max="9494" width="7.625" style="109" customWidth="1"/>
    <col min="9495" max="9496" width="0" style="109" hidden="1" customWidth="1"/>
    <col min="9497" max="9728" width="10" style="109"/>
    <col min="9729" max="9729" width="20.625" style="109" customWidth="1"/>
    <col min="9730" max="9730" width="14.125" style="109" customWidth="1"/>
    <col min="9731" max="9731" width="6.625" style="109" customWidth="1"/>
    <col min="9732" max="9732" width="14.125" style="109" customWidth="1"/>
    <col min="9733" max="9733" width="6.625" style="109" customWidth="1"/>
    <col min="9734" max="9734" width="14.125" style="109" customWidth="1"/>
    <col min="9735" max="9735" width="6.625" style="109" customWidth="1"/>
    <col min="9736" max="9741" width="0" style="109" hidden="1" customWidth="1"/>
    <col min="9742" max="9742" width="19.625" style="109" customWidth="1"/>
    <col min="9743" max="9743" width="7.625" style="109" customWidth="1"/>
    <col min="9744" max="9746" width="0" style="109" hidden="1" customWidth="1"/>
    <col min="9747" max="9747" width="19.625" style="109" customWidth="1"/>
    <col min="9748" max="9748" width="7.625" style="109" customWidth="1"/>
    <col min="9749" max="9749" width="19.625" style="109" customWidth="1"/>
    <col min="9750" max="9750" width="7.625" style="109" customWidth="1"/>
    <col min="9751" max="9752" width="0" style="109" hidden="1" customWidth="1"/>
    <col min="9753" max="9984" width="10" style="109"/>
    <col min="9985" max="9985" width="20.625" style="109" customWidth="1"/>
    <col min="9986" max="9986" width="14.125" style="109" customWidth="1"/>
    <col min="9987" max="9987" width="6.625" style="109" customWidth="1"/>
    <col min="9988" max="9988" width="14.125" style="109" customWidth="1"/>
    <col min="9989" max="9989" width="6.625" style="109" customWidth="1"/>
    <col min="9990" max="9990" width="14.125" style="109" customWidth="1"/>
    <col min="9991" max="9991" width="6.625" style="109" customWidth="1"/>
    <col min="9992" max="9997" width="0" style="109" hidden="1" customWidth="1"/>
    <col min="9998" max="9998" width="19.625" style="109" customWidth="1"/>
    <col min="9999" max="9999" width="7.625" style="109" customWidth="1"/>
    <col min="10000" max="10002" width="0" style="109" hidden="1" customWidth="1"/>
    <col min="10003" max="10003" width="19.625" style="109" customWidth="1"/>
    <col min="10004" max="10004" width="7.625" style="109" customWidth="1"/>
    <col min="10005" max="10005" width="19.625" style="109" customWidth="1"/>
    <col min="10006" max="10006" width="7.625" style="109" customWidth="1"/>
    <col min="10007" max="10008" width="0" style="109" hidden="1" customWidth="1"/>
    <col min="10009" max="10240" width="10" style="109"/>
    <col min="10241" max="10241" width="20.625" style="109" customWidth="1"/>
    <col min="10242" max="10242" width="14.125" style="109" customWidth="1"/>
    <col min="10243" max="10243" width="6.625" style="109" customWidth="1"/>
    <col min="10244" max="10244" width="14.125" style="109" customWidth="1"/>
    <col min="10245" max="10245" width="6.625" style="109" customWidth="1"/>
    <col min="10246" max="10246" width="14.125" style="109" customWidth="1"/>
    <col min="10247" max="10247" width="6.625" style="109" customWidth="1"/>
    <col min="10248" max="10253" width="0" style="109" hidden="1" customWidth="1"/>
    <col min="10254" max="10254" width="19.625" style="109" customWidth="1"/>
    <col min="10255" max="10255" width="7.625" style="109" customWidth="1"/>
    <col min="10256" max="10258" width="0" style="109" hidden="1" customWidth="1"/>
    <col min="10259" max="10259" width="19.625" style="109" customWidth="1"/>
    <col min="10260" max="10260" width="7.625" style="109" customWidth="1"/>
    <col min="10261" max="10261" width="19.625" style="109" customWidth="1"/>
    <col min="10262" max="10262" width="7.625" style="109" customWidth="1"/>
    <col min="10263" max="10264" width="0" style="109" hidden="1" customWidth="1"/>
    <col min="10265" max="10496" width="10" style="109"/>
    <col min="10497" max="10497" width="20.625" style="109" customWidth="1"/>
    <col min="10498" max="10498" width="14.125" style="109" customWidth="1"/>
    <col min="10499" max="10499" width="6.625" style="109" customWidth="1"/>
    <col min="10500" max="10500" width="14.125" style="109" customWidth="1"/>
    <col min="10501" max="10501" width="6.625" style="109" customWidth="1"/>
    <col min="10502" max="10502" width="14.125" style="109" customWidth="1"/>
    <col min="10503" max="10503" width="6.625" style="109" customWidth="1"/>
    <col min="10504" max="10509" width="0" style="109" hidden="1" customWidth="1"/>
    <col min="10510" max="10510" width="19.625" style="109" customWidth="1"/>
    <col min="10511" max="10511" width="7.625" style="109" customWidth="1"/>
    <col min="10512" max="10514" width="0" style="109" hidden="1" customWidth="1"/>
    <col min="10515" max="10515" width="19.625" style="109" customWidth="1"/>
    <col min="10516" max="10516" width="7.625" style="109" customWidth="1"/>
    <col min="10517" max="10517" width="19.625" style="109" customWidth="1"/>
    <col min="10518" max="10518" width="7.625" style="109" customWidth="1"/>
    <col min="10519" max="10520" width="0" style="109" hidden="1" customWidth="1"/>
    <col min="10521" max="10752" width="10" style="109"/>
    <col min="10753" max="10753" width="20.625" style="109" customWidth="1"/>
    <col min="10754" max="10754" width="14.125" style="109" customWidth="1"/>
    <col min="10755" max="10755" width="6.625" style="109" customWidth="1"/>
    <col min="10756" max="10756" width="14.125" style="109" customWidth="1"/>
    <col min="10757" max="10757" width="6.625" style="109" customWidth="1"/>
    <col min="10758" max="10758" width="14.125" style="109" customWidth="1"/>
    <col min="10759" max="10759" width="6.625" style="109" customWidth="1"/>
    <col min="10760" max="10765" width="0" style="109" hidden="1" customWidth="1"/>
    <col min="10766" max="10766" width="19.625" style="109" customWidth="1"/>
    <col min="10767" max="10767" width="7.625" style="109" customWidth="1"/>
    <col min="10768" max="10770" width="0" style="109" hidden="1" customWidth="1"/>
    <col min="10771" max="10771" width="19.625" style="109" customWidth="1"/>
    <col min="10772" max="10772" width="7.625" style="109" customWidth="1"/>
    <col min="10773" max="10773" width="19.625" style="109" customWidth="1"/>
    <col min="10774" max="10774" width="7.625" style="109" customWidth="1"/>
    <col min="10775" max="10776" width="0" style="109" hidden="1" customWidth="1"/>
    <col min="10777" max="11008" width="10" style="109"/>
    <col min="11009" max="11009" width="20.625" style="109" customWidth="1"/>
    <col min="11010" max="11010" width="14.125" style="109" customWidth="1"/>
    <col min="11011" max="11011" width="6.625" style="109" customWidth="1"/>
    <col min="11012" max="11012" width="14.125" style="109" customWidth="1"/>
    <col min="11013" max="11013" width="6.625" style="109" customWidth="1"/>
    <col min="11014" max="11014" width="14.125" style="109" customWidth="1"/>
    <col min="11015" max="11015" width="6.625" style="109" customWidth="1"/>
    <col min="11016" max="11021" width="0" style="109" hidden="1" customWidth="1"/>
    <col min="11022" max="11022" width="19.625" style="109" customWidth="1"/>
    <col min="11023" max="11023" width="7.625" style="109" customWidth="1"/>
    <col min="11024" max="11026" width="0" style="109" hidden="1" customWidth="1"/>
    <col min="11027" max="11027" width="19.625" style="109" customWidth="1"/>
    <col min="11028" max="11028" width="7.625" style="109" customWidth="1"/>
    <col min="11029" max="11029" width="19.625" style="109" customWidth="1"/>
    <col min="11030" max="11030" width="7.625" style="109" customWidth="1"/>
    <col min="11031" max="11032" width="0" style="109" hidden="1" customWidth="1"/>
    <col min="11033" max="11264" width="10" style="109"/>
    <col min="11265" max="11265" width="20.625" style="109" customWidth="1"/>
    <col min="11266" max="11266" width="14.125" style="109" customWidth="1"/>
    <col min="11267" max="11267" width="6.625" style="109" customWidth="1"/>
    <col min="11268" max="11268" width="14.125" style="109" customWidth="1"/>
    <col min="11269" max="11269" width="6.625" style="109" customWidth="1"/>
    <col min="11270" max="11270" width="14.125" style="109" customWidth="1"/>
    <col min="11271" max="11271" width="6.625" style="109" customWidth="1"/>
    <col min="11272" max="11277" width="0" style="109" hidden="1" customWidth="1"/>
    <col min="11278" max="11278" width="19.625" style="109" customWidth="1"/>
    <col min="11279" max="11279" width="7.625" style="109" customWidth="1"/>
    <col min="11280" max="11282" width="0" style="109" hidden="1" customWidth="1"/>
    <col min="11283" max="11283" width="19.625" style="109" customWidth="1"/>
    <col min="11284" max="11284" width="7.625" style="109" customWidth="1"/>
    <col min="11285" max="11285" width="19.625" style="109" customWidth="1"/>
    <col min="11286" max="11286" width="7.625" style="109" customWidth="1"/>
    <col min="11287" max="11288" width="0" style="109" hidden="1" customWidth="1"/>
    <col min="11289" max="11520" width="10" style="109"/>
    <col min="11521" max="11521" width="20.625" style="109" customWidth="1"/>
    <col min="11522" max="11522" width="14.125" style="109" customWidth="1"/>
    <col min="11523" max="11523" width="6.625" style="109" customWidth="1"/>
    <col min="11524" max="11524" width="14.125" style="109" customWidth="1"/>
    <col min="11525" max="11525" width="6.625" style="109" customWidth="1"/>
    <col min="11526" max="11526" width="14.125" style="109" customWidth="1"/>
    <col min="11527" max="11527" width="6.625" style="109" customWidth="1"/>
    <col min="11528" max="11533" width="0" style="109" hidden="1" customWidth="1"/>
    <col min="11534" max="11534" width="19.625" style="109" customWidth="1"/>
    <col min="11535" max="11535" width="7.625" style="109" customWidth="1"/>
    <col min="11536" max="11538" width="0" style="109" hidden="1" customWidth="1"/>
    <col min="11539" max="11539" width="19.625" style="109" customWidth="1"/>
    <col min="11540" max="11540" width="7.625" style="109" customWidth="1"/>
    <col min="11541" max="11541" width="19.625" style="109" customWidth="1"/>
    <col min="11542" max="11542" width="7.625" style="109" customWidth="1"/>
    <col min="11543" max="11544" width="0" style="109" hidden="1" customWidth="1"/>
    <col min="11545" max="11776" width="10" style="109"/>
    <col min="11777" max="11777" width="20.625" style="109" customWidth="1"/>
    <col min="11778" max="11778" width="14.125" style="109" customWidth="1"/>
    <col min="11779" max="11779" width="6.625" style="109" customWidth="1"/>
    <col min="11780" max="11780" width="14.125" style="109" customWidth="1"/>
    <col min="11781" max="11781" width="6.625" style="109" customWidth="1"/>
    <col min="11782" max="11782" width="14.125" style="109" customWidth="1"/>
    <col min="11783" max="11783" width="6.625" style="109" customWidth="1"/>
    <col min="11784" max="11789" width="0" style="109" hidden="1" customWidth="1"/>
    <col min="11790" max="11790" width="19.625" style="109" customWidth="1"/>
    <col min="11791" max="11791" width="7.625" style="109" customWidth="1"/>
    <col min="11792" max="11794" width="0" style="109" hidden="1" customWidth="1"/>
    <col min="11795" max="11795" width="19.625" style="109" customWidth="1"/>
    <col min="11796" max="11796" width="7.625" style="109" customWidth="1"/>
    <col min="11797" max="11797" width="19.625" style="109" customWidth="1"/>
    <col min="11798" max="11798" width="7.625" style="109" customWidth="1"/>
    <col min="11799" max="11800" width="0" style="109" hidden="1" customWidth="1"/>
    <col min="11801" max="12032" width="10" style="109"/>
    <col min="12033" max="12033" width="20.625" style="109" customWidth="1"/>
    <col min="12034" max="12034" width="14.125" style="109" customWidth="1"/>
    <col min="12035" max="12035" width="6.625" style="109" customWidth="1"/>
    <col min="12036" max="12036" width="14.125" style="109" customWidth="1"/>
    <col min="12037" max="12037" width="6.625" style="109" customWidth="1"/>
    <col min="12038" max="12038" width="14.125" style="109" customWidth="1"/>
    <col min="12039" max="12039" width="6.625" style="109" customWidth="1"/>
    <col min="12040" max="12045" width="0" style="109" hidden="1" customWidth="1"/>
    <col min="12046" max="12046" width="19.625" style="109" customWidth="1"/>
    <col min="12047" max="12047" width="7.625" style="109" customWidth="1"/>
    <col min="12048" max="12050" width="0" style="109" hidden="1" customWidth="1"/>
    <col min="12051" max="12051" width="19.625" style="109" customWidth="1"/>
    <col min="12052" max="12052" width="7.625" style="109" customWidth="1"/>
    <col min="12053" max="12053" width="19.625" style="109" customWidth="1"/>
    <col min="12054" max="12054" width="7.625" style="109" customWidth="1"/>
    <col min="12055" max="12056" width="0" style="109" hidden="1" customWidth="1"/>
    <col min="12057" max="12288" width="10" style="109"/>
    <col min="12289" max="12289" width="20.625" style="109" customWidth="1"/>
    <col min="12290" max="12290" width="14.125" style="109" customWidth="1"/>
    <col min="12291" max="12291" width="6.625" style="109" customWidth="1"/>
    <col min="12292" max="12292" width="14.125" style="109" customWidth="1"/>
    <col min="12293" max="12293" width="6.625" style="109" customWidth="1"/>
    <col min="12294" max="12294" width="14.125" style="109" customWidth="1"/>
    <col min="12295" max="12295" width="6.625" style="109" customWidth="1"/>
    <col min="12296" max="12301" width="0" style="109" hidden="1" customWidth="1"/>
    <col min="12302" max="12302" width="19.625" style="109" customWidth="1"/>
    <col min="12303" max="12303" width="7.625" style="109" customWidth="1"/>
    <col min="12304" max="12306" width="0" style="109" hidden="1" customWidth="1"/>
    <col min="12307" max="12307" width="19.625" style="109" customWidth="1"/>
    <col min="12308" max="12308" width="7.625" style="109" customWidth="1"/>
    <col min="12309" max="12309" width="19.625" style="109" customWidth="1"/>
    <col min="12310" max="12310" width="7.625" style="109" customWidth="1"/>
    <col min="12311" max="12312" width="0" style="109" hidden="1" customWidth="1"/>
    <col min="12313" max="12544" width="10" style="109"/>
    <col min="12545" max="12545" width="20.625" style="109" customWidth="1"/>
    <col min="12546" max="12546" width="14.125" style="109" customWidth="1"/>
    <col min="12547" max="12547" width="6.625" style="109" customWidth="1"/>
    <col min="12548" max="12548" width="14.125" style="109" customWidth="1"/>
    <col min="12549" max="12549" width="6.625" style="109" customWidth="1"/>
    <col min="12550" max="12550" width="14.125" style="109" customWidth="1"/>
    <col min="12551" max="12551" width="6.625" style="109" customWidth="1"/>
    <col min="12552" max="12557" width="0" style="109" hidden="1" customWidth="1"/>
    <col min="12558" max="12558" width="19.625" style="109" customWidth="1"/>
    <col min="12559" max="12559" width="7.625" style="109" customWidth="1"/>
    <col min="12560" max="12562" width="0" style="109" hidden="1" customWidth="1"/>
    <col min="12563" max="12563" width="19.625" style="109" customWidth="1"/>
    <col min="12564" max="12564" width="7.625" style="109" customWidth="1"/>
    <col min="12565" max="12565" width="19.625" style="109" customWidth="1"/>
    <col min="12566" max="12566" width="7.625" style="109" customWidth="1"/>
    <col min="12567" max="12568" width="0" style="109" hidden="1" customWidth="1"/>
    <col min="12569" max="12800" width="10" style="109"/>
    <col min="12801" max="12801" width="20.625" style="109" customWidth="1"/>
    <col min="12802" max="12802" width="14.125" style="109" customWidth="1"/>
    <col min="12803" max="12803" width="6.625" style="109" customWidth="1"/>
    <col min="12804" max="12804" width="14.125" style="109" customWidth="1"/>
    <col min="12805" max="12805" width="6.625" style="109" customWidth="1"/>
    <col min="12806" max="12806" width="14.125" style="109" customWidth="1"/>
    <col min="12807" max="12807" width="6.625" style="109" customWidth="1"/>
    <col min="12808" max="12813" width="0" style="109" hidden="1" customWidth="1"/>
    <col min="12814" max="12814" width="19.625" style="109" customWidth="1"/>
    <col min="12815" max="12815" width="7.625" style="109" customWidth="1"/>
    <col min="12816" max="12818" width="0" style="109" hidden="1" customWidth="1"/>
    <col min="12819" max="12819" width="19.625" style="109" customWidth="1"/>
    <col min="12820" max="12820" width="7.625" style="109" customWidth="1"/>
    <col min="12821" max="12821" width="19.625" style="109" customWidth="1"/>
    <col min="12822" max="12822" width="7.625" style="109" customWidth="1"/>
    <col min="12823" max="12824" width="0" style="109" hidden="1" customWidth="1"/>
    <col min="12825" max="13056" width="10" style="109"/>
    <col min="13057" max="13057" width="20.625" style="109" customWidth="1"/>
    <col min="13058" max="13058" width="14.125" style="109" customWidth="1"/>
    <col min="13059" max="13059" width="6.625" style="109" customWidth="1"/>
    <col min="13060" max="13060" width="14.125" style="109" customWidth="1"/>
    <col min="13061" max="13061" width="6.625" style="109" customWidth="1"/>
    <col min="13062" max="13062" width="14.125" style="109" customWidth="1"/>
    <col min="13063" max="13063" width="6.625" style="109" customWidth="1"/>
    <col min="13064" max="13069" width="0" style="109" hidden="1" customWidth="1"/>
    <col min="13070" max="13070" width="19.625" style="109" customWidth="1"/>
    <col min="13071" max="13071" width="7.625" style="109" customWidth="1"/>
    <col min="13072" max="13074" width="0" style="109" hidden="1" customWidth="1"/>
    <col min="13075" max="13075" width="19.625" style="109" customWidth="1"/>
    <col min="13076" max="13076" width="7.625" style="109" customWidth="1"/>
    <col min="13077" max="13077" width="19.625" style="109" customWidth="1"/>
    <col min="13078" max="13078" width="7.625" style="109" customWidth="1"/>
    <col min="13079" max="13080" width="0" style="109" hidden="1" customWidth="1"/>
    <col min="13081" max="13312" width="10" style="109"/>
    <col min="13313" max="13313" width="20.625" style="109" customWidth="1"/>
    <col min="13314" max="13314" width="14.125" style="109" customWidth="1"/>
    <col min="13315" max="13315" width="6.625" style="109" customWidth="1"/>
    <col min="13316" max="13316" width="14.125" style="109" customWidth="1"/>
    <col min="13317" max="13317" width="6.625" style="109" customWidth="1"/>
    <col min="13318" max="13318" width="14.125" style="109" customWidth="1"/>
    <col min="13319" max="13319" width="6.625" style="109" customWidth="1"/>
    <col min="13320" max="13325" width="0" style="109" hidden="1" customWidth="1"/>
    <col min="13326" max="13326" width="19.625" style="109" customWidth="1"/>
    <col min="13327" max="13327" width="7.625" style="109" customWidth="1"/>
    <col min="13328" max="13330" width="0" style="109" hidden="1" customWidth="1"/>
    <col min="13331" max="13331" width="19.625" style="109" customWidth="1"/>
    <col min="13332" max="13332" width="7.625" style="109" customWidth="1"/>
    <col min="13333" max="13333" width="19.625" style="109" customWidth="1"/>
    <col min="13334" max="13334" width="7.625" style="109" customWidth="1"/>
    <col min="13335" max="13336" width="0" style="109" hidden="1" customWidth="1"/>
    <col min="13337" max="13568" width="10" style="109"/>
    <col min="13569" max="13569" width="20.625" style="109" customWidth="1"/>
    <col min="13570" max="13570" width="14.125" style="109" customWidth="1"/>
    <col min="13571" max="13571" width="6.625" style="109" customWidth="1"/>
    <col min="13572" max="13572" width="14.125" style="109" customWidth="1"/>
    <col min="13573" max="13573" width="6.625" style="109" customWidth="1"/>
    <col min="13574" max="13574" width="14.125" style="109" customWidth="1"/>
    <col min="13575" max="13575" width="6.625" style="109" customWidth="1"/>
    <col min="13576" max="13581" width="0" style="109" hidden="1" customWidth="1"/>
    <col min="13582" max="13582" width="19.625" style="109" customWidth="1"/>
    <col min="13583" max="13583" width="7.625" style="109" customWidth="1"/>
    <col min="13584" max="13586" width="0" style="109" hidden="1" customWidth="1"/>
    <col min="13587" max="13587" width="19.625" style="109" customWidth="1"/>
    <col min="13588" max="13588" width="7.625" style="109" customWidth="1"/>
    <col min="13589" max="13589" width="19.625" style="109" customWidth="1"/>
    <col min="13590" max="13590" width="7.625" style="109" customWidth="1"/>
    <col min="13591" max="13592" width="0" style="109" hidden="1" customWidth="1"/>
    <col min="13593" max="13824" width="10" style="109"/>
    <col min="13825" max="13825" width="20.625" style="109" customWidth="1"/>
    <col min="13826" max="13826" width="14.125" style="109" customWidth="1"/>
    <col min="13827" max="13827" width="6.625" style="109" customWidth="1"/>
    <col min="13828" max="13828" width="14.125" style="109" customWidth="1"/>
    <col min="13829" max="13829" width="6.625" style="109" customWidth="1"/>
    <col min="13830" max="13830" width="14.125" style="109" customWidth="1"/>
    <col min="13831" max="13831" width="6.625" style="109" customWidth="1"/>
    <col min="13832" max="13837" width="0" style="109" hidden="1" customWidth="1"/>
    <col min="13838" max="13838" width="19.625" style="109" customWidth="1"/>
    <col min="13839" max="13839" width="7.625" style="109" customWidth="1"/>
    <col min="13840" max="13842" width="0" style="109" hidden="1" customWidth="1"/>
    <col min="13843" max="13843" width="19.625" style="109" customWidth="1"/>
    <col min="13844" max="13844" width="7.625" style="109" customWidth="1"/>
    <col min="13845" max="13845" width="19.625" style="109" customWidth="1"/>
    <col min="13846" max="13846" width="7.625" style="109" customWidth="1"/>
    <col min="13847" max="13848" width="0" style="109" hidden="1" customWidth="1"/>
    <col min="13849" max="14080" width="10" style="109"/>
    <col min="14081" max="14081" width="20.625" style="109" customWidth="1"/>
    <col min="14082" max="14082" width="14.125" style="109" customWidth="1"/>
    <col min="14083" max="14083" width="6.625" style="109" customWidth="1"/>
    <col min="14084" max="14084" width="14.125" style="109" customWidth="1"/>
    <col min="14085" max="14085" width="6.625" style="109" customWidth="1"/>
    <col min="14086" max="14086" width="14.125" style="109" customWidth="1"/>
    <col min="14087" max="14087" width="6.625" style="109" customWidth="1"/>
    <col min="14088" max="14093" width="0" style="109" hidden="1" customWidth="1"/>
    <col min="14094" max="14094" width="19.625" style="109" customWidth="1"/>
    <col min="14095" max="14095" width="7.625" style="109" customWidth="1"/>
    <col min="14096" max="14098" width="0" style="109" hidden="1" customWidth="1"/>
    <col min="14099" max="14099" width="19.625" style="109" customWidth="1"/>
    <col min="14100" max="14100" width="7.625" style="109" customWidth="1"/>
    <col min="14101" max="14101" width="19.625" style="109" customWidth="1"/>
    <col min="14102" max="14102" width="7.625" style="109" customWidth="1"/>
    <col min="14103" max="14104" width="0" style="109" hidden="1" customWidth="1"/>
    <col min="14105" max="14336" width="10" style="109"/>
    <col min="14337" max="14337" width="20.625" style="109" customWidth="1"/>
    <col min="14338" max="14338" width="14.125" style="109" customWidth="1"/>
    <col min="14339" max="14339" width="6.625" style="109" customWidth="1"/>
    <col min="14340" max="14340" width="14.125" style="109" customWidth="1"/>
    <col min="14341" max="14341" width="6.625" style="109" customWidth="1"/>
    <col min="14342" max="14342" width="14.125" style="109" customWidth="1"/>
    <col min="14343" max="14343" width="6.625" style="109" customWidth="1"/>
    <col min="14344" max="14349" width="0" style="109" hidden="1" customWidth="1"/>
    <col min="14350" max="14350" width="19.625" style="109" customWidth="1"/>
    <col min="14351" max="14351" width="7.625" style="109" customWidth="1"/>
    <col min="14352" max="14354" width="0" style="109" hidden="1" customWidth="1"/>
    <col min="14355" max="14355" width="19.625" style="109" customWidth="1"/>
    <col min="14356" max="14356" width="7.625" style="109" customWidth="1"/>
    <col min="14357" max="14357" width="19.625" style="109" customWidth="1"/>
    <col min="14358" max="14358" width="7.625" style="109" customWidth="1"/>
    <col min="14359" max="14360" width="0" style="109" hidden="1" customWidth="1"/>
    <col min="14361" max="14592" width="10" style="109"/>
    <col min="14593" max="14593" width="20.625" style="109" customWidth="1"/>
    <col min="14594" max="14594" width="14.125" style="109" customWidth="1"/>
    <col min="14595" max="14595" width="6.625" style="109" customWidth="1"/>
    <col min="14596" max="14596" width="14.125" style="109" customWidth="1"/>
    <col min="14597" max="14597" width="6.625" style="109" customWidth="1"/>
    <col min="14598" max="14598" width="14.125" style="109" customWidth="1"/>
    <col min="14599" max="14599" width="6.625" style="109" customWidth="1"/>
    <col min="14600" max="14605" width="0" style="109" hidden="1" customWidth="1"/>
    <col min="14606" max="14606" width="19.625" style="109" customWidth="1"/>
    <col min="14607" max="14607" width="7.625" style="109" customWidth="1"/>
    <col min="14608" max="14610" width="0" style="109" hidden="1" customWidth="1"/>
    <col min="14611" max="14611" width="19.625" style="109" customWidth="1"/>
    <col min="14612" max="14612" width="7.625" style="109" customWidth="1"/>
    <col min="14613" max="14613" width="19.625" style="109" customWidth="1"/>
    <col min="14614" max="14614" width="7.625" style="109" customWidth="1"/>
    <col min="14615" max="14616" width="0" style="109" hidden="1" customWidth="1"/>
    <col min="14617" max="14848" width="10" style="109"/>
    <col min="14849" max="14849" width="20.625" style="109" customWidth="1"/>
    <col min="14850" max="14850" width="14.125" style="109" customWidth="1"/>
    <col min="14851" max="14851" width="6.625" style="109" customWidth="1"/>
    <col min="14852" max="14852" width="14.125" style="109" customWidth="1"/>
    <col min="14853" max="14853" width="6.625" style="109" customWidth="1"/>
    <col min="14854" max="14854" width="14.125" style="109" customWidth="1"/>
    <col min="14855" max="14855" width="6.625" style="109" customWidth="1"/>
    <col min="14856" max="14861" width="0" style="109" hidden="1" customWidth="1"/>
    <col min="14862" max="14862" width="19.625" style="109" customWidth="1"/>
    <col min="14863" max="14863" width="7.625" style="109" customWidth="1"/>
    <col min="14864" max="14866" width="0" style="109" hidden="1" customWidth="1"/>
    <col min="14867" max="14867" width="19.625" style="109" customWidth="1"/>
    <col min="14868" max="14868" width="7.625" style="109" customWidth="1"/>
    <col min="14869" max="14869" width="19.625" style="109" customWidth="1"/>
    <col min="14870" max="14870" width="7.625" style="109" customWidth="1"/>
    <col min="14871" max="14872" width="0" style="109" hidden="1" customWidth="1"/>
    <col min="14873" max="15104" width="10" style="109"/>
    <col min="15105" max="15105" width="20.625" style="109" customWidth="1"/>
    <col min="15106" max="15106" width="14.125" style="109" customWidth="1"/>
    <col min="15107" max="15107" width="6.625" style="109" customWidth="1"/>
    <col min="15108" max="15108" width="14.125" style="109" customWidth="1"/>
    <col min="15109" max="15109" width="6.625" style="109" customWidth="1"/>
    <col min="15110" max="15110" width="14.125" style="109" customWidth="1"/>
    <col min="15111" max="15111" width="6.625" style="109" customWidth="1"/>
    <col min="15112" max="15117" width="0" style="109" hidden="1" customWidth="1"/>
    <col min="15118" max="15118" width="19.625" style="109" customWidth="1"/>
    <col min="15119" max="15119" width="7.625" style="109" customWidth="1"/>
    <col min="15120" max="15122" width="0" style="109" hidden="1" customWidth="1"/>
    <col min="15123" max="15123" width="19.625" style="109" customWidth="1"/>
    <col min="15124" max="15124" width="7.625" style="109" customWidth="1"/>
    <col min="15125" max="15125" width="19.625" style="109" customWidth="1"/>
    <col min="15126" max="15126" width="7.625" style="109" customWidth="1"/>
    <col min="15127" max="15128" width="0" style="109" hidden="1" customWidth="1"/>
    <col min="15129" max="15360" width="10" style="109"/>
    <col min="15361" max="15361" width="20.625" style="109" customWidth="1"/>
    <col min="15362" max="15362" width="14.125" style="109" customWidth="1"/>
    <col min="15363" max="15363" width="6.625" style="109" customWidth="1"/>
    <col min="15364" max="15364" width="14.125" style="109" customWidth="1"/>
    <col min="15365" max="15365" width="6.625" style="109" customWidth="1"/>
    <col min="15366" max="15366" width="14.125" style="109" customWidth="1"/>
    <col min="15367" max="15367" width="6.625" style="109" customWidth="1"/>
    <col min="15368" max="15373" width="0" style="109" hidden="1" customWidth="1"/>
    <col min="15374" max="15374" width="19.625" style="109" customWidth="1"/>
    <col min="15375" max="15375" width="7.625" style="109" customWidth="1"/>
    <col min="15376" max="15378" width="0" style="109" hidden="1" customWidth="1"/>
    <col min="15379" max="15379" width="19.625" style="109" customWidth="1"/>
    <col min="15380" max="15380" width="7.625" style="109" customWidth="1"/>
    <col min="15381" max="15381" width="19.625" style="109" customWidth="1"/>
    <col min="15382" max="15382" width="7.625" style="109" customWidth="1"/>
    <col min="15383" max="15384" width="0" style="109" hidden="1" customWidth="1"/>
    <col min="15385" max="15616" width="10" style="109"/>
    <col min="15617" max="15617" width="20.625" style="109" customWidth="1"/>
    <col min="15618" max="15618" width="14.125" style="109" customWidth="1"/>
    <col min="15619" max="15619" width="6.625" style="109" customWidth="1"/>
    <col min="15620" max="15620" width="14.125" style="109" customWidth="1"/>
    <col min="15621" max="15621" width="6.625" style="109" customWidth="1"/>
    <col min="15622" max="15622" width="14.125" style="109" customWidth="1"/>
    <col min="15623" max="15623" width="6.625" style="109" customWidth="1"/>
    <col min="15624" max="15629" width="0" style="109" hidden="1" customWidth="1"/>
    <col min="15630" max="15630" width="19.625" style="109" customWidth="1"/>
    <col min="15631" max="15631" width="7.625" style="109" customWidth="1"/>
    <col min="15632" max="15634" width="0" style="109" hidden="1" customWidth="1"/>
    <col min="15635" max="15635" width="19.625" style="109" customWidth="1"/>
    <col min="15636" max="15636" width="7.625" style="109" customWidth="1"/>
    <col min="15637" max="15637" width="19.625" style="109" customWidth="1"/>
    <col min="15638" max="15638" width="7.625" style="109" customWidth="1"/>
    <col min="15639" max="15640" width="0" style="109" hidden="1" customWidth="1"/>
    <col min="15641" max="15872" width="10" style="109"/>
    <col min="15873" max="15873" width="20.625" style="109" customWidth="1"/>
    <col min="15874" max="15874" width="14.125" style="109" customWidth="1"/>
    <col min="15875" max="15875" width="6.625" style="109" customWidth="1"/>
    <col min="15876" max="15876" width="14.125" style="109" customWidth="1"/>
    <col min="15877" max="15877" width="6.625" style="109" customWidth="1"/>
    <col min="15878" max="15878" width="14.125" style="109" customWidth="1"/>
    <col min="15879" max="15879" width="6.625" style="109" customWidth="1"/>
    <col min="15880" max="15885" width="0" style="109" hidden="1" customWidth="1"/>
    <col min="15886" max="15886" width="19.625" style="109" customWidth="1"/>
    <col min="15887" max="15887" width="7.625" style="109" customWidth="1"/>
    <col min="15888" max="15890" width="0" style="109" hidden="1" customWidth="1"/>
    <col min="15891" max="15891" width="19.625" style="109" customWidth="1"/>
    <col min="15892" max="15892" width="7.625" style="109" customWidth="1"/>
    <col min="15893" max="15893" width="19.625" style="109" customWidth="1"/>
    <col min="15894" max="15894" width="7.625" style="109" customWidth="1"/>
    <col min="15895" max="15896" width="0" style="109" hidden="1" customWidth="1"/>
    <col min="15897" max="16128" width="10" style="109"/>
    <col min="16129" max="16129" width="20.625" style="109" customWidth="1"/>
    <col min="16130" max="16130" width="14.125" style="109" customWidth="1"/>
    <col min="16131" max="16131" width="6.625" style="109" customWidth="1"/>
    <col min="16132" max="16132" width="14.125" style="109" customWidth="1"/>
    <col min="16133" max="16133" width="6.625" style="109" customWidth="1"/>
    <col min="16134" max="16134" width="14.125" style="109" customWidth="1"/>
    <col min="16135" max="16135" width="6.625" style="109" customWidth="1"/>
    <col min="16136" max="16141" width="0" style="109" hidden="1" customWidth="1"/>
    <col min="16142" max="16142" width="19.625" style="109" customWidth="1"/>
    <col min="16143" max="16143" width="7.625" style="109" customWidth="1"/>
    <col min="16144" max="16146" width="0" style="109" hidden="1" customWidth="1"/>
    <col min="16147" max="16147" width="19.625" style="109" customWidth="1"/>
    <col min="16148" max="16148" width="7.625" style="109" customWidth="1"/>
    <col min="16149" max="16149" width="19.625" style="109" customWidth="1"/>
    <col min="16150" max="16150" width="7.625" style="109" customWidth="1"/>
    <col min="16151" max="16152" width="0" style="109" hidden="1" customWidth="1"/>
    <col min="16153" max="16384" width="10" style="109"/>
  </cols>
  <sheetData>
    <row r="1" spans="1:24" ht="30" customHeight="1">
      <c r="A1" s="101" t="s">
        <v>116</v>
      </c>
      <c r="B1" s="77"/>
      <c r="C1" s="77"/>
      <c r="D1" s="102"/>
      <c r="E1" s="103"/>
      <c r="F1" s="104"/>
      <c r="G1" s="104" t="s">
        <v>117</v>
      </c>
      <c r="H1" s="105"/>
      <c r="I1" s="105"/>
      <c r="J1" s="105"/>
      <c r="K1" s="105"/>
      <c r="L1" s="105"/>
      <c r="M1" s="105"/>
      <c r="N1" s="106" t="s">
        <v>118</v>
      </c>
      <c r="O1" s="107"/>
      <c r="P1" s="107"/>
      <c r="Q1" s="107"/>
      <c r="R1" s="264"/>
      <c r="S1" s="264"/>
      <c r="T1" s="264"/>
      <c r="U1" s="264"/>
      <c r="V1" s="264"/>
      <c r="W1" s="108"/>
    </row>
    <row r="2" spans="1:24" ht="24.95" customHeight="1">
      <c r="A2" s="110"/>
      <c r="B2" s="111"/>
      <c r="C2" s="112"/>
      <c r="D2" s="113"/>
      <c r="E2" s="113"/>
      <c r="F2" s="114"/>
      <c r="G2" s="114" t="s">
        <v>119</v>
      </c>
      <c r="H2" s="265" t="s">
        <v>120</v>
      </c>
      <c r="I2" s="265"/>
      <c r="J2" s="265"/>
      <c r="K2" s="265"/>
      <c r="L2" s="265"/>
      <c r="M2" s="265"/>
      <c r="N2" s="115" t="s">
        <v>121</v>
      </c>
      <c r="P2" s="266"/>
      <c r="Q2" s="220"/>
      <c r="R2" s="267"/>
      <c r="S2" s="267"/>
      <c r="T2" s="267"/>
      <c r="U2" s="268" t="s">
        <v>122</v>
      </c>
      <c r="V2" s="269"/>
      <c r="X2" s="117"/>
    </row>
    <row r="3" spans="1:24" ht="21" customHeight="1" thickBot="1">
      <c r="A3" s="118" t="s">
        <v>123</v>
      </c>
      <c r="B3" s="119"/>
      <c r="C3" s="120"/>
      <c r="D3" s="121"/>
      <c r="E3" s="122"/>
      <c r="F3" s="123"/>
      <c r="G3" s="123" t="s">
        <v>124</v>
      </c>
      <c r="H3" s="124"/>
      <c r="I3" s="124"/>
      <c r="J3" s="124"/>
      <c r="K3" s="124"/>
      <c r="L3" s="124"/>
      <c r="M3" s="124"/>
      <c r="N3" s="125" t="s">
        <v>198</v>
      </c>
      <c r="P3" s="260"/>
      <c r="Q3" s="261"/>
      <c r="R3" s="262"/>
      <c r="S3" s="262"/>
      <c r="T3" s="262"/>
      <c r="U3" s="263" t="s">
        <v>125</v>
      </c>
      <c r="V3" s="261"/>
      <c r="X3" s="117"/>
    </row>
    <row r="4" spans="1:24" s="127" customFormat="1" ht="44.1" customHeight="1">
      <c r="A4" s="272" t="s">
        <v>126</v>
      </c>
      <c r="B4" s="274" t="s">
        <v>127</v>
      </c>
      <c r="C4" s="275"/>
      <c r="D4" s="276" t="s">
        <v>128</v>
      </c>
      <c r="E4" s="277"/>
      <c r="F4" s="276" t="s">
        <v>129</v>
      </c>
      <c r="G4" s="276"/>
      <c r="H4" s="278" t="s">
        <v>130</v>
      </c>
      <c r="I4" s="278"/>
      <c r="J4" s="278" t="s">
        <v>131</v>
      </c>
      <c r="K4" s="278"/>
      <c r="L4" s="278" t="s">
        <v>132</v>
      </c>
      <c r="M4" s="278"/>
      <c r="N4" s="276" t="s">
        <v>133</v>
      </c>
      <c r="O4" s="276"/>
      <c r="P4" s="276" t="s">
        <v>134</v>
      </c>
      <c r="Q4" s="271"/>
      <c r="R4" s="126"/>
      <c r="S4" s="276" t="s">
        <v>135</v>
      </c>
      <c r="T4" s="276"/>
      <c r="U4" s="274" t="s">
        <v>136</v>
      </c>
      <c r="V4" s="279"/>
      <c r="W4" s="270" t="s">
        <v>137</v>
      </c>
      <c r="X4" s="271"/>
    </row>
    <row r="5" spans="1:24" s="127" customFormat="1" ht="20.100000000000001" customHeight="1">
      <c r="A5" s="273"/>
      <c r="B5" s="128" t="s">
        <v>138</v>
      </c>
      <c r="C5" s="129" t="s">
        <v>139</v>
      </c>
      <c r="D5" s="128" t="s">
        <v>138</v>
      </c>
      <c r="E5" s="129" t="s">
        <v>139</v>
      </c>
      <c r="F5" s="130" t="s">
        <v>138</v>
      </c>
      <c r="G5" s="129" t="s">
        <v>139</v>
      </c>
      <c r="H5" s="131" t="s">
        <v>138</v>
      </c>
      <c r="I5" s="132" t="s">
        <v>139</v>
      </c>
      <c r="J5" s="131" t="s">
        <v>138</v>
      </c>
      <c r="K5" s="132" t="s">
        <v>139</v>
      </c>
      <c r="L5" s="131" t="s">
        <v>138</v>
      </c>
      <c r="M5" s="132" t="s">
        <v>139</v>
      </c>
      <c r="N5" s="133" t="s">
        <v>138</v>
      </c>
      <c r="O5" s="134" t="s">
        <v>139</v>
      </c>
      <c r="P5" s="128" t="s">
        <v>138</v>
      </c>
      <c r="Q5" s="135" t="s">
        <v>139</v>
      </c>
      <c r="R5" s="136"/>
      <c r="S5" s="128" t="s">
        <v>138</v>
      </c>
      <c r="T5" s="129" t="s">
        <v>139</v>
      </c>
      <c r="U5" s="128" t="s">
        <v>138</v>
      </c>
      <c r="V5" s="135" t="s">
        <v>139</v>
      </c>
      <c r="W5" s="137" t="s">
        <v>138</v>
      </c>
      <c r="X5" s="135" t="s">
        <v>139</v>
      </c>
    </row>
    <row r="6" spans="1:24" ht="24.6" customHeight="1">
      <c r="A6" s="138" t="s">
        <v>140</v>
      </c>
      <c r="B6" s="139">
        <f>D6+F6+N6+S6+U6</f>
        <v>554545888</v>
      </c>
      <c r="C6" s="140">
        <f t="shared" ref="C6:C33" si="0">B6/B$6*100</f>
        <v>100</v>
      </c>
      <c r="D6" s="139">
        <v>97604337</v>
      </c>
      <c r="E6" s="140">
        <f t="shared" ref="E6:E33" si="1">D6/D$6*100</f>
        <v>100</v>
      </c>
      <c r="F6" s="139">
        <v>216235623</v>
      </c>
      <c r="G6" s="140">
        <f>F6/F6*100</f>
        <v>100</v>
      </c>
      <c r="H6" s="141">
        <f>SUM(H7:H13)</f>
        <v>205177624</v>
      </c>
      <c r="I6" s="142">
        <f>H6/H$6*100</f>
        <v>100</v>
      </c>
      <c r="J6" s="141">
        <f>SUM(J7:J13)</f>
        <v>0</v>
      </c>
      <c r="K6" s="143"/>
      <c r="L6" s="141">
        <f>SUM(L7:L13)</f>
        <v>0</v>
      </c>
      <c r="M6" s="142" t="e">
        <f t="shared" ref="M6:M33" si="2">L6/L$6*100</f>
        <v>#DIV/0!</v>
      </c>
      <c r="N6" s="144">
        <v>19343022</v>
      </c>
      <c r="O6" s="87">
        <f>N6/N6*100</f>
        <v>100</v>
      </c>
      <c r="P6" s="145">
        <f>SUM(P7:P13)</f>
        <v>32144570</v>
      </c>
      <c r="Q6" s="146"/>
      <c r="R6" s="147"/>
      <c r="S6" s="139">
        <v>208947035</v>
      </c>
      <c r="T6" s="140">
        <f t="shared" ref="T6:T33" si="3">S6/S$6*100</f>
        <v>100</v>
      </c>
      <c r="U6" s="139">
        <v>12415871</v>
      </c>
      <c r="V6" s="148">
        <f>U6/U$6*100</f>
        <v>100</v>
      </c>
      <c r="W6" s="149">
        <f>SUM(W7:W13)</f>
        <v>0</v>
      </c>
      <c r="X6" s="148"/>
    </row>
    <row r="7" spans="1:24" ht="24.6" customHeight="1">
      <c r="A7" s="150" t="s">
        <v>141</v>
      </c>
      <c r="B7" s="86">
        <f t="shared" ref="B7:B33" si="4">D7+F7+N7+S7+U7</f>
        <v>13070715</v>
      </c>
      <c r="C7" s="87">
        <f t="shared" si="0"/>
        <v>2.3570123379942904</v>
      </c>
      <c r="D7" s="86">
        <v>0</v>
      </c>
      <c r="E7" s="87">
        <f t="shared" si="1"/>
        <v>0</v>
      </c>
      <c r="F7" s="86">
        <v>0</v>
      </c>
      <c r="G7" s="87"/>
      <c r="H7" s="151">
        <v>0</v>
      </c>
      <c r="I7" s="142"/>
      <c r="J7" s="151">
        <v>0</v>
      </c>
      <c r="K7" s="143"/>
      <c r="L7" s="151">
        <v>0</v>
      </c>
      <c r="M7" s="142" t="e">
        <f t="shared" si="2"/>
        <v>#DIV/0!</v>
      </c>
      <c r="N7" s="152">
        <v>13070715</v>
      </c>
      <c r="O7" s="87">
        <f>N7/N$6*100</f>
        <v>67.573283016480062</v>
      </c>
      <c r="P7" s="153">
        <v>0</v>
      </c>
      <c r="Q7" s="154"/>
      <c r="R7" s="155"/>
      <c r="S7" s="86">
        <v>0</v>
      </c>
      <c r="T7" s="87">
        <f t="shared" si="3"/>
        <v>0</v>
      </c>
      <c r="U7" s="86">
        <v>0</v>
      </c>
      <c r="V7" s="88"/>
      <c r="W7" s="156">
        <f>'[2]105決算'!$D5</f>
        <v>0</v>
      </c>
      <c r="X7" s="88"/>
    </row>
    <row r="8" spans="1:24" ht="24.6" customHeight="1">
      <c r="A8" s="150" t="s">
        <v>142</v>
      </c>
      <c r="B8" s="86">
        <f t="shared" si="4"/>
        <v>0</v>
      </c>
      <c r="C8" s="87">
        <f t="shared" si="0"/>
        <v>0</v>
      </c>
      <c r="D8" s="86">
        <v>0</v>
      </c>
      <c r="E8" s="87">
        <f t="shared" si="1"/>
        <v>0</v>
      </c>
      <c r="F8" s="86">
        <v>0</v>
      </c>
      <c r="G8" s="87"/>
      <c r="H8" s="151">
        <v>0</v>
      </c>
      <c r="I8" s="142"/>
      <c r="J8" s="151">
        <v>0</v>
      </c>
      <c r="K8" s="143"/>
      <c r="L8" s="151">
        <v>0</v>
      </c>
      <c r="M8" s="142" t="e">
        <f t="shared" si="2"/>
        <v>#DIV/0!</v>
      </c>
      <c r="N8" s="152">
        <v>0</v>
      </c>
      <c r="O8" s="87">
        <f>N8/N$6*100</f>
        <v>0</v>
      </c>
      <c r="P8" s="153">
        <v>0</v>
      </c>
      <c r="Q8" s="154"/>
      <c r="R8" s="155"/>
      <c r="S8" s="86">
        <v>0</v>
      </c>
      <c r="T8" s="87">
        <f t="shared" si="3"/>
        <v>0</v>
      </c>
      <c r="U8" s="86">
        <v>0</v>
      </c>
      <c r="V8" s="88"/>
      <c r="W8" s="156">
        <f>'[2]105決算'!$D6</f>
        <v>0</v>
      </c>
      <c r="X8" s="88"/>
    </row>
    <row r="9" spans="1:24" ht="24.6" customHeight="1">
      <c r="A9" s="150" t="s">
        <v>143</v>
      </c>
      <c r="B9" s="86">
        <f t="shared" si="4"/>
        <v>359525922</v>
      </c>
      <c r="C9" s="87">
        <f t="shared" si="0"/>
        <v>64.832492635848382</v>
      </c>
      <c r="D9" s="86">
        <v>0</v>
      </c>
      <c r="E9" s="87">
        <f t="shared" si="1"/>
        <v>0</v>
      </c>
      <c r="F9" s="86">
        <v>150630135</v>
      </c>
      <c r="G9" s="87">
        <f>F9/F6*100</f>
        <v>69.660184991813296</v>
      </c>
      <c r="H9" s="151">
        <v>151928343</v>
      </c>
      <c r="I9" s="142">
        <v>74.047227976477586</v>
      </c>
      <c r="J9" s="151">
        <v>0</v>
      </c>
      <c r="K9" s="143"/>
      <c r="L9" s="151">
        <v>0</v>
      </c>
      <c r="M9" s="142" t="e">
        <f t="shared" si="2"/>
        <v>#DIV/0!</v>
      </c>
      <c r="N9" s="152">
        <v>6272307</v>
      </c>
      <c r="O9" s="87">
        <f>N9/N$6*100</f>
        <v>32.426716983519945</v>
      </c>
      <c r="P9" s="153">
        <v>0</v>
      </c>
      <c r="Q9" s="154"/>
      <c r="R9" s="155"/>
      <c r="S9" s="86">
        <v>190207609</v>
      </c>
      <c r="T9" s="87">
        <f t="shared" si="3"/>
        <v>91.031494656050043</v>
      </c>
      <c r="U9" s="86">
        <v>12415871</v>
      </c>
      <c r="V9" s="88">
        <f t="shared" ref="V9:V32" si="5">U9/U$6*100</f>
        <v>100</v>
      </c>
      <c r="W9" s="156">
        <f>'[2]105決算'!$D7</f>
        <v>0</v>
      </c>
      <c r="X9" s="88"/>
    </row>
    <row r="10" spans="1:24" ht="24.6" customHeight="1">
      <c r="A10" s="150" t="s">
        <v>144</v>
      </c>
      <c r="B10" s="86">
        <f t="shared" si="4"/>
        <v>65605488</v>
      </c>
      <c r="C10" s="87">
        <f t="shared" si="0"/>
        <v>11.830488588890232</v>
      </c>
      <c r="D10" s="86">
        <v>0</v>
      </c>
      <c r="E10" s="87">
        <f t="shared" si="1"/>
        <v>0</v>
      </c>
      <c r="F10" s="86">
        <v>65605488</v>
      </c>
      <c r="G10" s="87">
        <f>F10/F6*100</f>
        <v>30.339815008186694</v>
      </c>
      <c r="H10" s="151">
        <v>53249281</v>
      </c>
      <c r="I10" s="142">
        <v>25.952772023522407</v>
      </c>
      <c r="J10" s="151">
        <v>0</v>
      </c>
      <c r="K10" s="143"/>
      <c r="L10" s="151">
        <v>0</v>
      </c>
      <c r="M10" s="142" t="e">
        <f t="shared" si="2"/>
        <v>#DIV/0!</v>
      </c>
      <c r="N10" s="152">
        <v>0</v>
      </c>
      <c r="O10" s="87"/>
      <c r="P10" s="153">
        <v>32144570</v>
      </c>
      <c r="Q10" s="154"/>
      <c r="R10" s="155"/>
      <c r="S10" s="86">
        <v>0</v>
      </c>
      <c r="T10" s="87">
        <f t="shared" si="3"/>
        <v>0</v>
      </c>
      <c r="U10" s="86">
        <v>0</v>
      </c>
      <c r="V10" s="88">
        <f t="shared" si="5"/>
        <v>0</v>
      </c>
      <c r="W10" s="156">
        <f>'[2]105決算'!$D8</f>
        <v>0</v>
      </c>
      <c r="X10" s="88"/>
    </row>
    <row r="11" spans="1:24" ht="24.6" customHeight="1">
      <c r="A11" s="150" t="s">
        <v>145</v>
      </c>
      <c r="B11" s="86">
        <f t="shared" si="4"/>
        <v>97604337</v>
      </c>
      <c r="C11" s="87">
        <f t="shared" si="0"/>
        <v>17.600768324514203</v>
      </c>
      <c r="D11" s="86">
        <v>97604337</v>
      </c>
      <c r="E11" s="87">
        <f t="shared" si="1"/>
        <v>100</v>
      </c>
      <c r="F11" s="86">
        <v>0</v>
      </c>
      <c r="G11" s="87"/>
      <c r="H11" s="151">
        <v>0</v>
      </c>
      <c r="I11" s="142"/>
      <c r="J11" s="151">
        <v>0</v>
      </c>
      <c r="K11" s="143"/>
      <c r="L11" s="151">
        <v>0</v>
      </c>
      <c r="M11" s="142" t="e">
        <f t="shared" si="2"/>
        <v>#DIV/0!</v>
      </c>
      <c r="N11" s="152">
        <v>0</v>
      </c>
      <c r="O11" s="87"/>
      <c r="P11" s="153">
        <v>0</v>
      </c>
      <c r="Q11" s="154"/>
      <c r="R11" s="155"/>
      <c r="S11" s="86">
        <v>0</v>
      </c>
      <c r="T11" s="87">
        <f t="shared" si="3"/>
        <v>0</v>
      </c>
      <c r="U11" s="86">
        <v>0</v>
      </c>
      <c r="V11" s="88">
        <f t="shared" si="5"/>
        <v>0</v>
      </c>
      <c r="W11" s="156">
        <f>'[2]105決算'!$D9</f>
        <v>0</v>
      </c>
      <c r="X11" s="88"/>
    </row>
    <row r="12" spans="1:24" ht="24.6" hidden="1" customHeight="1">
      <c r="A12" s="150" t="s">
        <v>146</v>
      </c>
      <c r="B12" s="86">
        <f t="shared" si="4"/>
        <v>0</v>
      </c>
      <c r="C12" s="87">
        <f t="shared" si="0"/>
        <v>0</v>
      </c>
      <c r="D12" s="86">
        <v>0</v>
      </c>
      <c r="E12" s="87">
        <f t="shared" si="1"/>
        <v>0</v>
      </c>
      <c r="F12" s="86">
        <v>0</v>
      </c>
      <c r="G12" s="87"/>
      <c r="H12" s="151">
        <v>0</v>
      </c>
      <c r="I12" s="142"/>
      <c r="J12" s="151">
        <v>0</v>
      </c>
      <c r="K12" s="143"/>
      <c r="L12" s="151">
        <v>0</v>
      </c>
      <c r="M12" s="142" t="e">
        <f t="shared" si="2"/>
        <v>#DIV/0!</v>
      </c>
      <c r="N12" s="152">
        <v>0</v>
      </c>
      <c r="O12" s="87"/>
      <c r="P12" s="153">
        <v>0</v>
      </c>
      <c r="Q12" s="154"/>
      <c r="R12" s="155"/>
      <c r="S12" s="86">
        <v>0</v>
      </c>
      <c r="T12" s="87">
        <f t="shared" si="3"/>
        <v>0</v>
      </c>
      <c r="U12" s="86">
        <v>0</v>
      </c>
      <c r="V12" s="88">
        <f t="shared" si="5"/>
        <v>0</v>
      </c>
      <c r="W12" s="156">
        <f>'[2]105決算'!$D10</f>
        <v>0</v>
      </c>
      <c r="X12" s="88"/>
    </row>
    <row r="13" spans="1:24" ht="24.6" customHeight="1">
      <c r="A13" s="150" t="s">
        <v>95</v>
      </c>
      <c r="B13" s="86">
        <f t="shared" si="4"/>
        <v>18739426</v>
      </c>
      <c r="C13" s="87">
        <f t="shared" si="0"/>
        <v>3.3792381127528985</v>
      </c>
      <c r="D13" s="86">
        <v>0</v>
      </c>
      <c r="E13" s="87">
        <f t="shared" si="1"/>
        <v>0</v>
      </c>
      <c r="F13" s="86">
        <v>0</v>
      </c>
      <c r="G13" s="87"/>
      <c r="H13" s="151">
        <v>0</v>
      </c>
      <c r="I13" s="142"/>
      <c r="J13" s="151">
        <v>0</v>
      </c>
      <c r="K13" s="143"/>
      <c r="L13" s="151">
        <v>0</v>
      </c>
      <c r="M13" s="142" t="e">
        <f t="shared" si="2"/>
        <v>#DIV/0!</v>
      </c>
      <c r="N13" s="152">
        <v>0</v>
      </c>
      <c r="O13" s="87"/>
      <c r="P13" s="153">
        <v>0</v>
      </c>
      <c r="Q13" s="154"/>
      <c r="R13" s="155"/>
      <c r="S13" s="86">
        <v>18739426</v>
      </c>
      <c r="T13" s="87">
        <f t="shared" si="3"/>
        <v>8.968505343949964</v>
      </c>
      <c r="U13" s="86">
        <v>0</v>
      </c>
      <c r="V13" s="88">
        <f t="shared" si="5"/>
        <v>0</v>
      </c>
      <c r="W13" s="156">
        <f>'[2]105決算'!$D11</f>
        <v>0</v>
      </c>
      <c r="X13" s="88"/>
    </row>
    <row r="14" spans="1:24" ht="24.6" customHeight="1">
      <c r="A14" s="150" t="s">
        <v>147</v>
      </c>
      <c r="B14" s="86">
        <f t="shared" si="4"/>
        <v>307547198</v>
      </c>
      <c r="C14" s="87">
        <f t="shared" si="0"/>
        <v>55.459287437724178</v>
      </c>
      <c r="D14" s="86">
        <v>114971815</v>
      </c>
      <c r="E14" s="87">
        <f t="shared" si="1"/>
        <v>117.79375643932708</v>
      </c>
      <c r="F14" s="86">
        <v>19359525</v>
      </c>
      <c r="G14" s="87">
        <f>F14/F6*100</f>
        <v>8.9529767257636372</v>
      </c>
      <c r="H14" s="151">
        <f>SUM(H15:H24)</f>
        <v>18538412</v>
      </c>
      <c r="I14" s="142">
        <f>H14/H$6*100</f>
        <v>9.0352990928484473</v>
      </c>
      <c r="J14" s="151">
        <f>SUM(J15:J24)</f>
        <v>104400</v>
      </c>
      <c r="K14" s="143"/>
      <c r="L14" s="151">
        <f>SUM(L15:L24)</f>
        <v>0</v>
      </c>
      <c r="M14" s="142" t="e">
        <f t="shared" si="2"/>
        <v>#DIV/0!</v>
      </c>
      <c r="N14" s="152">
        <v>28943366</v>
      </c>
      <c r="O14" s="87">
        <f t="shared" ref="O14:O33" si="6">N14/N$6*100</f>
        <v>149.63207920665138</v>
      </c>
      <c r="P14" s="153">
        <f>SUM(P15:P24)</f>
        <v>18840261</v>
      </c>
      <c r="Q14" s="154"/>
      <c r="R14" s="155"/>
      <c r="S14" s="86">
        <v>135132587</v>
      </c>
      <c r="T14" s="87">
        <f t="shared" si="3"/>
        <v>64.673129723999196</v>
      </c>
      <c r="U14" s="86">
        <v>9139905</v>
      </c>
      <c r="V14" s="88">
        <f t="shared" si="5"/>
        <v>73.614690423249414</v>
      </c>
      <c r="W14" s="156">
        <f>SUM(W15:W24)</f>
        <v>0</v>
      </c>
      <c r="X14" s="88"/>
    </row>
    <row r="15" spans="1:24" ht="24.6" customHeight="1">
      <c r="A15" s="150" t="s">
        <v>148</v>
      </c>
      <c r="B15" s="86">
        <f t="shared" si="4"/>
        <v>0</v>
      </c>
      <c r="C15" s="87">
        <f t="shared" si="0"/>
        <v>0</v>
      </c>
      <c r="D15" s="86">
        <v>0</v>
      </c>
      <c r="E15" s="87">
        <f t="shared" si="1"/>
        <v>0</v>
      </c>
      <c r="F15" s="86">
        <v>0</v>
      </c>
      <c r="G15" s="87"/>
      <c r="H15" s="151">
        <v>0</v>
      </c>
      <c r="I15" s="142"/>
      <c r="J15" s="151">
        <v>0</v>
      </c>
      <c r="K15" s="143"/>
      <c r="L15" s="151">
        <v>0</v>
      </c>
      <c r="M15" s="142" t="e">
        <f t="shared" si="2"/>
        <v>#DIV/0!</v>
      </c>
      <c r="N15" s="152">
        <v>0</v>
      </c>
      <c r="O15" s="87">
        <f t="shared" si="6"/>
        <v>0</v>
      </c>
      <c r="P15" s="153">
        <v>0</v>
      </c>
      <c r="Q15" s="154"/>
      <c r="R15" s="155"/>
      <c r="S15" s="86">
        <v>0</v>
      </c>
      <c r="T15" s="87">
        <f t="shared" si="3"/>
        <v>0</v>
      </c>
      <c r="U15" s="86">
        <v>0</v>
      </c>
      <c r="V15" s="88">
        <f t="shared" si="5"/>
        <v>0</v>
      </c>
      <c r="W15" s="156">
        <f>'[2]105決算'!$D13</f>
        <v>0</v>
      </c>
      <c r="X15" s="88"/>
    </row>
    <row r="16" spans="1:24" ht="24.6" customHeight="1">
      <c r="A16" s="150" t="s">
        <v>149</v>
      </c>
      <c r="B16" s="86">
        <f t="shared" si="4"/>
        <v>7884</v>
      </c>
      <c r="C16" s="87">
        <f t="shared" si="0"/>
        <v>1.4217038067731557E-3</v>
      </c>
      <c r="D16" s="86">
        <v>0</v>
      </c>
      <c r="E16" s="87">
        <f t="shared" si="1"/>
        <v>0</v>
      </c>
      <c r="F16" s="86">
        <v>0</v>
      </c>
      <c r="G16" s="87"/>
      <c r="H16" s="151">
        <v>0</v>
      </c>
      <c r="I16" s="142"/>
      <c r="J16" s="151">
        <v>0</v>
      </c>
      <c r="K16" s="143"/>
      <c r="L16" s="151">
        <v>0</v>
      </c>
      <c r="M16" s="142" t="e">
        <f t="shared" si="2"/>
        <v>#DIV/0!</v>
      </c>
      <c r="N16" s="152">
        <v>0</v>
      </c>
      <c r="O16" s="87">
        <f t="shared" si="6"/>
        <v>0</v>
      </c>
      <c r="P16" s="153">
        <v>0</v>
      </c>
      <c r="Q16" s="154"/>
      <c r="R16" s="155"/>
      <c r="S16" s="86">
        <v>0</v>
      </c>
      <c r="T16" s="87">
        <f t="shared" si="3"/>
        <v>0</v>
      </c>
      <c r="U16" s="86">
        <v>7884</v>
      </c>
      <c r="V16" s="88">
        <f t="shared" si="5"/>
        <v>6.3499371087215706E-2</v>
      </c>
      <c r="W16" s="156">
        <f>'[2]105決算'!$D14</f>
        <v>0</v>
      </c>
      <c r="X16" s="88"/>
    </row>
    <row r="17" spans="1:24" ht="24.6" customHeight="1">
      <c r="A17" s="150" t="s">
        <v>150</v>
      </c>
      <c r="B17" s="86">
        <f t="shared" si="4"/>
        <v>1009002</v>
      </c>
      <c r="C17" s="87">
        <f t="shared" si="0"/>
        <v>0.18195103810777874</v>
      </c>
      <c r="D17" s="86">
        <v>0</v>
      </c>
      <c r="E17" s="87">
        <f t="shared" si="1"/>
        <v>0</v>
      </c>
      <c r="F17" s="86">
        <v>1009002</v>
      </c>
      <c r="G17" s="87">
        <f>F17/F6*100</f>
        <v>0.4666215427418266</v>
      </c>
      <c r="H17" s="151">
        <v>0</v>
      </c>
      <c r="I17" s="142"/>
      <c r="J17" s="151">
        <v>0</v>
      </c>
      <c r="K17" s="143"/>
      <c r="L17" s="151">
        <v>0</v>
      </c>
      <c r="M17" s="142" t="e">
        <f t="shared" si="2"/>
        <v>#DIV/0!</v>
      </c>
      <c r="N17" s="152">
        <v>0</v>
      </c>
      <c r="O17" s="87">
        <f t="shared" si="6"/>
        <v>0</v>
      </c>
      <c r="P17" s="153">
        <v>18840261</v>
      </c>
      <c r="Q17" s="154"/>
      <c r="R17" s="155"/>
      <c r="S17" s="86">
        <v>0</v>
      </c>
      <c r="T17" s="87">
        <f t="shared" si="3"/>
        <v>0</v>
      </c>
      <c r="U17" s="86">
        <v>0</v>
      </c>
      <c r="V17" s="88">
        <f t="shared" si="5"/>
        <v>0</v>
      </c>
      <c r="W17" s="156">
        <f>'[2]105決算'!$D15</f>
        <v>0</v>
      </c>
      <c r="X17" s="88"/>
    </row>
    <row r="18" spans="1:24" ht="24.6" customHeight="1">
      <c r="A18" s="150" t="s">
        <v>151</v>
      </c>
      <c r="B18" s="86">
        <f t="shared" si="4"/>
        <v>109261889</v>
      </c>
      <c r="C18" s="87">
        <f t="shared" si="0"/>
        <v>19.702948189564431</v>
      </c>
      <c r="D18" s="86">
        <v>109261889</v>
      </c>
      <c r="E18" s="87">
        <f t="shared" si="1"/>
        <v>111.94368237960572</v>
      </c>
      <c r="F18" s="86">
        <v>0</v>
      </c>
      <c r="G18" s="87"/>
      <c r="H18" s="151">
        <v>0</v>
      </c>
      <c r="I18" s="142"/>
      <c r="J18" s="151">
        <v>0</v>
      </c>
      <c r="K18" s="143"/>
      <c r="L18" s="151">
        <v>0</v>
      </c>
      <c r="M18" s="142" t="e">
        <f t="shared" si="2"/>
        <v>#DIV/0!</v>
      </c>
      <c r="N18" s="152">
        <v>0</v>
      </c>
      <c r="O18" s="87">
        <f t="shared" si="6"/>
        <v>0</v>
      </c>
      <c r="P18" s="153">
        <v>0</v>
      </c>
      <c r="Q18" s="154"/>
      <c r="R18" s="155"/>
      <c r="S18" s="86">
        <v>0</v>
      </c>
      <c r="T18" s="87">
        <f t="shared" si="3"/>
        <v>0</v>
      </c>
      <c r="U18" s="86">
        <v>0</v>
      </c>
      <c r="V18" s="88">
        <f t="shared" si="5"/>
        <v>0</v>
      </c>
      <c r="W18" s="156">
        <f>'[2]105決算'!$D16</f>
        <v>0</v>
      </c>
      <c r="X18" s="88"/>
    </row>
    <row r="19" spans="1:24" ht="24.6" customHeight="1">
      <c r="A19" s="150" t="s">
        <v>152</v>
      </c>
      <c r="B19" s="86">
        <f t="shared" si="4"/>
        <v>7067197</v>
      </c>
      <c r="C19" s="87">
        <f t="shared" si="0"/>
        <v>1.274411577640262</v>
      </c>
      <c r="D19" s="86">
        <v>0</v>
      </c>
      <c r="E19" s="87">
        <f t="shared" si="1"/>
        <v>0</v>
      </c>
      <c r="F19" s="86">
        <v>0</v>
      </c>
      <c r="G19" s="87"/>
      <c r="H19" s="151">
        <v>0</v>
      </c>
      <c r="I19" s="142"/>
      <c r="J19" s="151">
        <v>0</v>
      </c>
      <c r="K19" s="143"/>
      <c r="L19" s="151">
        <v>0</v>
      </c>
      <c r="M19" s="142" t="e">
        <f t="shared" si="2"/>
        <v>#DIV/0!</v>
      </c>
      <c r="N19" s="152">
        <v>0</v>
      </c>
      <c r="O19" s="87">
        <f t="shared" si="6"/>
        <v>0</v>
      </c>
      <c r="P19" s="153">
        <v>0</v>
      </c>
      <c r="Q19" s="154"/>
      <c r="R19" s="155"/>
      <c r="S19" s="86">
        <v>0</v>
      </c>
      <c r="T19" s="87">
        <f t="shared" si="3"/>
        <v>0</v>
      </c>
      <c r="U19" s="86">
        <v>7067197</v>
      </c>
      <c r="V19" s="88">
        <f t="shared" si="5"/>
        <v>56.920670325907864</v>
      </c>
      <c r="W19" s="156">
        <f>'[2]105決算'!$D17</f>
        <v>0</v>
      </c>
      <c r="X19" s="88"/>
    </row>
    <row r="20" spans="1:24" ht="24.6" hidden="1" customHeight="1">
      <c r="A20" s="150" t="s">
        <v>153</v>
      </c>
      <c r="B20" s="86">
        <f t="shared" si="4"/>
        <v>0</v>
      </c>
      <c r="C20" s="87">
        <f t="shared" si="0"/>
        <v>0</v>
      </c>
      <c r="D20" s="86">
        <v>0</v>
      </c>
      <c r="E20" s="87">
        <f t="shared" si="1"/>
        <v>0</v>
      </c>
      <c r="F20" s="86">
        <v>0</v>
      </c>
      <c r="G20" s="87"/>
      <c r="H20" s="151">
        <v>0</v>
      </c>
      <c r="I20" s="142"/>
      <c r="J20" s="151">
        <v>0</v>
      </c>
      <c r="K20" s="143"/>
      <c r="L20" s="151">
        <v>0</v>
      </c>
      <c r="M20" s="142" t="e">
        <f t="shared" si="2"/>
        <v>#DIV/0!</v>
      </c>
      <c r="N20" s="152">
        <v>0</v>
      </c>
      <c r="O20" s="87">
        <f t="shared" si="6"/>
        <v>0</v>
      </c>
      <c r="P20" s="153">
        <v>0</v>
      </c>
      <c r="Q20" s="154"/>
      <c r="R20" s="155"/>
      <c r="S20" s="86">
        <v>0</v>
      </c>
      <c r="T20" s="87">
        <f t="shared" si="3"/>
        <v>0</v>
      </c>
      <c r="U20" s="86">
        <v>0</v>
      </c>
      <c r="V20" s="88">
        <f t="shared" si="5"/>
        <v>0</v>
      </c>
      <c r="W20" s="156">
        <f>'[2]105決算'!$D18</f>
        <v>0</v>
      </c>
      <c r="X20" s="88"/>
    </row>
    <row r="21" spans="1:24" ht="24.6" customHeight="1">
      <c r="A21" s="150" t="s">
        <v>154</v>
      </c>
      <c r="B21" s="86">
        <f t="shared" si="4"/>
        <v>47447982</v>
      </c>
      <c r="C21" s="87">
        <f t="shared" si="0"/>
        <v>8.5561867875576052</v>
      </c>
      <c r="D21" s="86">
        <v>0</v>
      </c>
      <c r="E21" s="87">
        <f t="shared" si="1"/>
        <v>0</v>
      </c>
      <c r="F21" s="86">
        <v>0</v>
      </c>
      <c r="G21" s="87"/>
      <c r="H21" s="151">
        <v>0</v>
      </c>
      <c r="I21" s="142"/>
      <c r="J21" s="151">
        <v>0</v>
      </c>
      <c r="K21" s="143"/>
      <c r="L21" s="151">
        <v>0</v>
      </c>
      <c r="M21" s="142" t="e">
        <f t="shared" si="2"/>
        <v>#DIV/0!</v>
      </c>
      <c r="N21" s="152">
        <v>28920059</v>
      </c>
      <c r="O21" s="87">
        <f t="shared" si="6"/>
        <v>149.51158614202063</v>
      </c>
      <c r="P21" s="153">
        <v>0</v>
      </c>
      <c r="Q21" s="154"/>
      <c r="R21" s="155"/>
      <c r="S21" s="86">
        <v>18527923</v>
      </c>
      <c r="T21" s="87">
        <f t="shared" si="3"/>
        <v>8.8672820841894229</v>
      </c>
      <c r="U21" s="86">
        <v>0</v>
      </c>
      <c r="V21" s="88">
        <f t="shared" si="5"/>
        <v>0</v>
      </c>
      <c r="W21" s="156">
        <f>'[2]105決算'!$D19</f>
        <v>0</v>
      </c>
      <c r="X21" s="88"/>
    </row>
    <row r="22" spans="1:24" ht="24.6" customHeight="1">
      <c r="A22" s="90" t="s">
        <v>155</v>
      </c>
      <c r="B22" s="86">
        <f t="shared" si="4"/>
        <v>142372090</v>
      </c>
      <c r="C22" s="87">
        <f t="shared" si="0"/>
        <v>25.673635506246871</v>
      </c>
      <c r="D22" s="86">
        <v>5335772</v>
      </c>
      <c r="E22" s="87">
        <f t="shared" si="1"/>
        <v>5.4667365856908594</v>
      </c>
      <c r="F22" s="86">
        <v>18350523</v>
      </c>
      <c r="G22" s="87">
        <f>F22/F$6*100</f>
        <v>8.4863551830218107</v>
      </c>
      <c r="H22" s="151">
        <v>18538412</v>
      </c>
      <c r="I22" s="142">
        <v>9.0352990928484473</v>
      </c>
      <c r="J22" s="151">
        <v>104400</v>
      </c>
      <c r="K22" s="143"/>
      <c r="L22" s="151">
        <v>0</v>
      </c>
      <c r="M22" s="142" t="e">
        <f t="shared" si="2"/>
        <v>#DIV/0!</v>
      </c>
      <c r="N22" s="152">
        <v>23307</v>
      </c>
      <c r="O22" s="87">
        <f t="shared" si="6"/>
        <v>0.12049306463074901</v>
      </c>
      <c r="P22" s="153">
        <v>0</v>
      </c>
      <c r="Q22" s="154"/>
      <c r="R22" s="155"/>
      <c r="S22" s="86">
        <v>116597664</v>
      </c>
      <c r="T22" s="87">
        <f t="shared" si="3"/>
        <v>55.802497508519323</v>
      </c>
      <c r="U22" s="86">
        <v>2064824</v>
      </c>
      <c r="V22" s="88">
        <f t="shared" si="5"/>
        <v>16.630520726254325</v>
      </c>
      <c r="W22" s="156">
        <f>'[2]105決算'!$D20</f>
        <v>0</v>
      </c>
      <c r="X22" s="88"/>
    </row>
    <row r="23" spans="1:24" ht="24.6" customHeight="1">
      <c r="A23" s="90" t="s">
        <v>156</v>
      </c>
      <c r="B23" s="86">
        <f t="shared" si="4"/>
        <v>381154</v>
      </c>
      <c r="C23" s="87">
        <f t="shared" si="0"/>
        <v>6.8732634800458575E-2</v>
      </c>
      <c r="D23" s="86">
        <v>374154</v>
      </c>
      <c r="E23" s="87">
        <f t="shared" si="1"/>
        <v>0.38333747403048291</v>
      </c>
      <c r="F23" s="86">
        <v>0</v>
      </c>
      <c r="G23" s="87"/>
      <c r="H23" s="151">
        <v>0</v>
      </c>
      <c r="I23" s="142"/>
      <c r="J23" s="151">
        <v>0</v>
      </c>
      <c r="K23" s="143"/>
      <c r="L23" s="151">
        <v>0</v>
      </c>
      <c r="M23" s="142" t="e">
        <f t="shared" si="2"/>
        <v>#DIV/0!</v>
      </c>
      <c r="N23" s="152">
        <v>0</v>
      </c>
      <c r="O23" s="87">
        <f t="shared" si="6"/>
        <v>0</v>
      </c>
      <c r="P23" s="153">
        <v>0</v>
      </c>
      <c r="Q23" s="154"/>
      <c r="R23" s="155"/>
      <c r="S23" s="86">
        <v>7000</v>
      </c>
      <c r="T23" s="87">
        <f t="shared" si="3"/>
        <v>3.3501312904487975E-3</v>
      </c>
      <c r="U23" s="86">
        <v>0</v>
      </c>
      <c r="V23" s="88">
        <f t="shared" si="5"/>
        <v>0</v>
      </c>
      <c r="W23" s="156">
        <f>'[2]105決算'!$D21</f>
        <v>0</v>
      </c>
      <c r="X23" s="88"/>
    </row>
    <row r="24" spans="1:24" ht="24.6" customHeight="1">
      <c r="A24" s="90" t="s">
        <v>157</v>
      </c>
      <c r="B24" s="86">
        <f t="shared" si="4"/>
        <v>0</v>
      </c>
      <c r="C24" s="87">
        <f t="shared" si="0"/>
        <v>0</v>
      </c>
      <c r="D24" s="86">
        <v>0</v>
      </c>
      <c r="E24" s="87">
        <f t="shared" si="1"/>
        <v>0</v>
      </c>
      <c r="F24" s="86">
        <v>0</v>
      </c>
      <c r="G24" s="87">
        <f t="shared" ref="G24:G32" si="7">F24/F$6*100</f>
        <v>0</v>
      </c>
      <c r="H24" s="151">
        <v>0</v>
      </c>
      <c r="I24" s="142"/>
      <c r="J24" s="151">
        <v>0</v>
      </c>
      <c r="K24" s="143"/>
      <c r="L24" s="151">
        <v>0</v>
      </c>
      <c r="M24" s="142" t="e">
        <f t="shared" si="2"/>
        <v>#DIV/0!</v>
      </c>
      <c r="N24" s="152">
        <v>0</v>
      </c>
      <c r="O24" s="87">
        <f t="shared" si="6"/>
        <v>0</v>
      </c>
      <c r="P24" s="153">
        <v>0</v>
      </c>
      <c r="Q24" s="154"/>
      <c r="R24" s="155"/>
      <c r="S24" s="86">
        <v>0</v>
      </c>
      <c r="T24" s="87">
        <f t="shared" si="3"/>
        <v>0</v>
      </c>
      <c r="U24" s="86">
        <v>0</v>
      </c>
      <c r="V24" s="88">
        <f t="shared" si="5"/>
        <v>0</v>
      </c>
      <c r="W24" s="156">
        <f>'[2]105決算'!$D22</f>
        <v>0</v>
      </c>
      <c r="X24" s="88"/>
    </row>
    <row r="25" spans="1:24" ht="24.6" customHeight="1">
      <c r="A25" s="150" t="s">
        <v>158</v>
      </c>
      <c r="B25" s="86">
        <f t="shared" si="4"/>
        <v>246998690</v>
      </c>
      <c r="C25" s="87">
        <f t="shared" si="0"/>
        <v>44.540712562275822</v>
      </c>
      <c r="D25" s="86">
        <v>-17367478</v>
      </c>
      <c r="E25" s="87">
        <f t="shared" si="1"/>
        <v>-17.793756439327076</v>
      </c>
      <c r="F25" s="86">
        <v>196876098</v>
      </c>
      <c r="G25" s="87">
        <f t="shared" si="7"/>
        <v>91.047023274236366</v>
      </c>
      <c r="H25" s="151">
        <f>H6-H14</f>
        <v>186639212</v>
      </c>
      <c r="I25" s="142">
        <f>H25/H$6*100</f>
        <v>90.964700907151553</v>
      </c>
      <c r="J25" s="151">
        <f>J6-J14</f>
        <v>-104400</v>
      </c>
      <c r="K25" s="143"/>
      <c r="L25" s="151">
        <f>L6-L14</f>
        <v>0</v>
      </c>
      <c r="M25" s="142" t="e">
        <f t="shared" si="2"/>
        <v>#DIV/0!</v>
      </c>
      <c r="N25" s="86">
        <v>-9600344</v>
      </c>
      <c r="O25" s="87">
        <f t="shared" si="6"/>
        <v>-49.632079206651369</v>
      </c>
      <c r="P25" s="153">
        <f>P6-P14</f>
        <v>13304309</v>
      </c>
      <c r="Q25" s="154"/>
      <c r="R25" s="155"/>
      <c r="S25" s="86">
        <v>73814448</v>
      </c>
      <c r="T25" s="87">
        <f t="shared" si="3"/>
        <v>35.326870276000804</v>
      </c>
      <c r="U25" s="86">
        <v>3275966</v>
      </c>
      <c r="V25" s="88">
        <f t="shared" si="5"/>
        <v>26.385309576750597</v>
      </c>
      <c r="W25" s="156">
        <f>W6-W14</f>
        <v>0</v>
      </c>
      <c r="X25" s="88"/>
    </row>
    <row r="26" spans="1:24" ht="24.6" customHeight="1">
      <c r="A26" s="150" t="s">
        <v>159</v>
      </c>
      <c r="B26" s="86">
        <f t="shared" si="4"/>
        <v>2119884398</v>
      </c>
      <c r="C26" s="87">
        <f t="shared" si="0"/>
        <v>382.2739369045687</v>
      </c>
      <c r="D26" s="86">
        <v>30455844</v>
      </c>
      <c r="E26" s="87">
        <f t="shared" si="1"/>
        <v>31.203371628865224</v>
      </c>
      <c r="F26" s="86">
        <v>2080608187</v>
      </c>
      <c r="G26" s="87">
        <f>F26/F$6*100</f>
        <v>962.19492335913583</v>
      </c>
      <c r="H26" s="151">
        <f>H27+H28</f>
        <v>14689059</v>
      </c>
      <c r="I26" s="142">
        <f>H26/H$6*100</f>
        <v>7.1591914915634272</v>
      </c>
      <c r="J26" s="151">
        <f>J27+J28</f>
        <v>72886</v>
      </c>
      <c r="K26" s="143"/>
      <c r="L26" s="151">
        <f>L27+L28</f>
        <v>2104</v>
      </c>
      <c r="M26" s="142" t="e">
        <f t="shared" si="2"/>
        <v>#DIV/0!</v>
      </c>
      <c r="N26" s="152">
        <v>2688330</v>
      </c>
      <c r="O26" s="87">
        <f t="shared" si="6"/>
        <v>13.898190262100721</v>
      </c>
      <c r="P26" s="153">
        <f>P27+P28</f>
        <v>339601</v>
      </c>
      <c r="Q26" s="154"/>
      <c r="R26" s="155"/>
      <c r="S26" s="86">
        <v>6040954</v>
      </c>
      <c r="T26" s="87">
        <f t="shared" si="3"/>
        <v>2.8911412885088321</v>
      </c>
      <c r="U26" s="86">
        <v>91083</v>
      </c>
      <c r="V26" s="88">
        <f t="shared" si="5"/>
        <v>0.73360137198590414</v>
      </c>
      <c r="W26" s="156">
        <f>W27+W28</f>
        <v>0</v>
      </c>
      <c r="X26" s="88"/>
    </row>
    <row r="27" spans="1:24" ht="24.6" customHeight="1">
      <c r="A27" s="150" t="s">
        <v>160</v>
      </c>
      <c r="B27" s="86">
        <f t="shared" si="4"/>
        <v>5044589</v>
      </c>
      <c r="C27" s="87">
        <f t="shared" si="0"/>
        <v>0.90967927256544734</v>
      </c>
      <c r="D27" s="86">
        <v>48788</v>
      </c>
      <c r="E27" s="87">
        <f t="shared" si="1"/>
        <v>4.998548373931376E-2</v>
      </c>
      <c r="F27" s="86">
        <v>4149339</v>
      </c>
      <c r="G27" s="87">
        <f t="shared" si="7"/>
        <v>1.9188970542564119</v>
      </c>
      <c r="H27" s="151">
        <v>2429494</v>
      </c>
      <c r="I27" s="142">
        <v>1.1840930568530221</v>
      </c>
      <c r="J27" s="151">
        <v>72886</v>
      </c>
      <c r="K27" s="143"/>
      <c r="L27" s="151">
        <v>2104</v>
      </c>
      <c r="M27" s="142" t="e">
        <f t="shared" si="2"/>
        <v>#DIV/0!</v>
      </c>
      <c r="N27" s="152">
        <v>231577</v>
      </c>
      <c r="O27" s="87">
        <f t="shared" si="6"/>
        <v>1.1972121005704279</v>
      </c>
      <c r="P27" s="153">
        <v>339601</v>
      </c>
      <c r="Q27" s="154"/>
      <c r="R27" s="155"/>
      <c r="S27" s="86">
        <v>528295</v>
      </c>
      <c r="T27" s="87">
        <f t="shared" si="3"/>
        <v>0.2528368014410925</v>
      </c>
      <c r="U27" s="86">
        <v>86590</v>
      </c>
      <c r="V27" s="88">
        <f t="shared" si="5"/>
        <v>0.69741381816869719</v>
      </c>
      <c r="W27" s="156">
        <f>'[2]105決算'!$D25</f>
        <v>0</v>
      </c>
      <c r="X27" s="88"/>
    </row>
    <row r="28" spans="1:24" ht="24.6" customHeight="1">
      <c r="A28" s="150" t="s">
        <v>161</v>
      </c>
      <c r="B28" s="86">
        <f t="shared" si="4"/>
        <v>2114839809</v>
      </c>
      <c r="C28" s="87">
        <f t="shared" si="0"/>
        <v>381.36425763200322</v>
      </c>
      <c r="D28" s="86">
        <v>30407056</v>
      </c>
      <c r="E28" s="87">
        <f t="shared" si="1"/>
        <v>31.153386145125907</v>
      </c>
      <c r="F28" s="86">
        <v>2076458848</v>
      </c>
      <c r="G28" s="87">
        <f t="shared" si="7"/>
        <v>960.27602630487957</v>
      </c>
      <c r="H28" s="151">
        <v>12259565</v>
      </c>
      <c r="I28" s="142">
        <v>5.9750984347104046</v>
      </c>
      <c r="J28" s="151">
        <v>0</v>
      </c>
      <c r="K28" s="143"/>
      <c r="L28" s="151">
        <v>0</v>
      </c>
      <c r="M28" s="142" t="e">
        <f t="shared" si="2"/>
        <v>#DIV/0!</v>
      </c>
      <c r="N28" s="152">
        <v>2456753</v>
      </c>
      <c r="O28" s="87">
        <f t="shared" si="6"/>
        <v>12.700978161530294</v>
      </c>
      <c r="P28" s="153">
        <v>0</v>
      </c>
      <c r="Q28" s="154"/>
      <c r="R28" s="155"/>
      <c r="S28" s="86">
        <v>5512659</v>
      </c>
      <c r="T28" s="87">
        <f t="shared" si="3"/>
        <v>2.6383044870677397</v>
      </c>
      <c r="U28" s="86">
        <v>4493</v>
      </c>
      <c r="V28" s="88">
        <f t="shared" si="5"/>
        <v>3.6187553817207022E-2</v>
      </c>
      <c r="W28" s="156">
        <f>'[2]105決算'!$D26</f>
        <v>0</v>
      </c>
      <c r="X28" s="88"/>
    </row>
    <row r="29" spans="1:24" ht="24.6" customHeight="1">
      <c r="A29" s="150" t="s">
        <v>162</v>
      </c>
      <c r="B29" s="86">
        <f t="shared" si="4"/>
        <v>7143059</v>
      </c>
      <c r="C29" s="87">
        <f t="shared" si="0"/>
        <v>1.2880915997343036</v>
      </c>
      <c r="D29" s="86">
        <v>442584</v>
      </c>
      <c r="E29" s="87">
        <f t="shared" si="1"/>
        <v>0.4534470635254661</v>
      </c>
      <c r="F29" s="86">
        <v>716280</v>
      </c>
      <c r="G29" s="87">
        <f t="shared" si="7"/>
        <v>0.33124976822158481</v>
      </c>
      <c r="H29" s="151">
        <f>H30+H31</f>
        <v>2266174</v>
      </c>
      <c r="I29" s="142"/>
      <c r="J29" s="151">
        <f>J30+J31</f>
        <v>753</v>
      </c>
      <c r="K29" s="143"/>
      <c r="L29" s="151">
        <f>L30+L31</f>
        <v>0</v>
      </c>
      <c r="M29" s="142" t="e">
        <f t="shared" si="2"/>
        <v>#DIV/0!</v>
      </c>
      <c r="N29" s="152">
        <v>0</v>
      </c>
      <c r="O29" s="87">
        <f t="shared" si="6"/>
        <v>0</v>
      </c>
      <c r="P29" s="153">
        <f>P30+P31</f>
        <v>0</v>
      </c>
      <c r="Q29" s="154"/>
      <c r="R29" s="155"/>
      <c r="S29" s="86">
        <v>5904966</v>
      </c>
      <c r="T29" s="87">
        <f t="shared" si="3"/>
        <v>2.8260587665194672</v>
      </c>
      <c r="U29" s="86">
        <v>79229</v>
      </c>
      <c r="V29" s="88">
        <f t="shared" si="5"/>
        <v>0.63812679754807378</v>
      </c>
      <c r="W29" s="156">
        <f>W30+W31</f>
        <v>0</v>
      </c>
      <c r="X29" s="88"/>
    </row>
    <row r="30" spans="1:24" ht="24.6" customHeight="1">
      <c r="A30" s="150" t="s">
        <v>163</v>
      </c>
      <c r="B30" s="86">
        <f t="shared" si="4"/>
        <v>2499000</v>
      </c>
      <c r="C30" s="87">
        <f t="shared" si="0"/>
        <v>0.45063899202512886</v>
      </c>
      <c r="D30" s="86">
        <v>0</v>
      </c>
      <c r="E30" s="87">
        <f t="shared" si="1"/>
        <v>0</v>
      </c>
      <c r="F30" s="86">
        <v>0</v>
      </c>
      <c r="G30" s="87">
        <f t="shared" si="7"/>
        <v>0</v>
      </c>
      <c r="H30" s="151">
        <v>0</v>
      </c>
      <c r="I30" s="142"/>
      <c r="J30" s="151">
        <v>0</v>
      </c>
      <c r="K30" s="143"/>
      <c r="L30" s="151">
        <v>0</v>
      </c>
      <c r="M30" s="142" t="e">
        <f t="shared" si="2"/>
        <v>#DIV/0!</v>
      </c>
      <c r="N30" s="152">
        <v>0</v>
      </c>
      <c r="O30" s="87">
        <f t="shared" si="6"/>
        <v>0</v>
      </c>
      <c r="P30" s="153">
        <f>'[2]109決算'!$H28</f>
        <v>0</v>
      </c>
      <c r="Q30" s="154"/>
      <c r="R30" s="155"/>
      <c r="S30" s="86">
        <v>2499000</v>
      </c>
      <c r="T30" s="87">
        <f t="shared" si="3"/>
        <v>1.1959968706902206</v>
      </c>
      <c r="U30" s="86">
        <v>0</v>
      </c>
      <c r="V30" s="88">
        <f t="shared" si="5"/>
        <v>0</v>
      </c>
      <c r="W30" s="156">
        <f>'[2]105決算'!$D28</f>
        <v>0</v>
      </c>
      <c r="X30" s="88"/>
    </row>
    <row r="31" spans="1:24" ht="24.6" customHeight="1">
      <c r="A31" s="150" t="s">
        <v>164</v>
      </c>
      <c r="B31" s="86">
        <f t="shared" si="4"/>
        <v>4644059</v>
      </c>
      <c r="C31" s="87">
        <f t="shared" si="0"/>
        <v>0.83745260770917485</v>
      </c>
      <c r="D31" s="86">
        <v>442584</v>
      </c>
      <c r="E31" s="87">
        <f t="shared" si="1"/>
        <v>0.4534470635254661</v>
      </c>
      <c r="F31" s="86">
        <v>716280</v>
      </c>
      <c r="G31" s="87">
        <f t="shared" si="7"/>
        <v>0.33124976822158481</v>
      </c>
      <c r="H31" s="151">
        <v>2266174</v>
      </c>
      <c r="I31" s="142"/>
      <c r="J31" s="151">
        <v>753</v>
      </c>
      <c r="K31" s="143"/>
      <c r="L31" s="151">
        <v>0</v>
      </c>
      <c r="M31" s="142" t="e">
        <f t="shared" si="2"/>
        <v>#DIV/0!</v>
      </c>
      <c r="N31" s="152">
        <v>0</v>
      </c>
      <c r="O31" s="87">
        <f t="shared" si="6"/>
        <v>0</v>
      </c>
      <c r="P31" s="153">
        <f>'[2]109決算'!$H29</f>
        <v>0</v>
      </c>
      <c r="Q31" s="154"/>
      <c r="R31" s="155"/>
      <c r="S31" s="86">
        <v>3405966</v>
      </c>
      <c r="T31" s="87">
        <f t="shared" si="3"/>
        <v>1.630061895829247</v>
      </c>
      <c r="U31" s="86">
        <v>79229</v>
      </c>
      <c r="V31" s="88">
        <f t="shared" si="5"/>
        <v>0.63812679754807378</v>
      </c>
      <c r="W31" s="156">
        <f>'[2]105決算'!$D29</f>
        <v>0</v>
      </c>
      <c r="X31" s="88"/>
    </row>
    <row r="32" spans="1:24" ht="24.6" customHeight="1">
      <c r="A32" s="150" t="s">
        <v>165</v>
      </c>
      <c r="B32" s="86">
        <f t="shared" si="4"/>
        <v>2112741339</v>
      </c>
      <c r="C32" s="87">
        <f t="shared" si="0"/>
        <v>380.98584530483436</v>
      </c>
      <c r="D32" s="86">
        <v>30013260</v>
      </c>
      <c r="E32" s="87">
        <f t="shared" si="1"/>
        <v>30.749924565339754</v>
      </c>
      <c r="F32" s="86">
        <v>2079891907</v>
      </c>
      <c r="G32" s="87">
        <f t="shared" si="7"/>
        <v>961.86367359091435</v>
      </c>
      <c r="H32" s="151">
        <f>H26-H29</f>
        <v>12422885</v>
      </c>
      <c r="I32" s="142">
        <f>H32/H$6*100</f>
        <v>6.0546977578802643</v>
      </c>
      <c r="J32" s="151">
        <f>J26-J29</f>
        <v>72133</v>
      </c>
      <c r="K32" s="143"/>
      <c r="L32" s="151">
        <f>L26-L29</f>
        <v>2104</v>
      </c>
      <c r="M32" s="142" t="e">
        <f t="shared" si="2"/>
        <v>#DIV/0!</v>
      </c>
      <c r="N32" s="152">
        <v>2688330</v>
      </c>
      <c r="O32" s="87">
        <f t="shared" si="6"/>
        <v>13.898190262100721</v>
      </c>
      <c r="P32" s="153">
        <f>P26-P29</f>
        <v>339601</v>
      </c>
      <c r="Q32" s="154"/>
      <c r="R32" s="155"/>
      <c r="S32" s="86">
        <v>135988</v>
      </c>
      <c r="T32" s="87">
        <f t="shared" si="3"/>
        <v>6.5082521989364442E-2</v>
      </c>
      <c r="U32" s="86">
        <v>11854</v>
      </c>
      <c r="V32" s="88">
        <f t="shared" si="5"/>
        <v>9.5474574437830417E-2</v>
      </c>
      <c r="W32" s="156">
        <f>W26-W29</f>
        <v>0</v>
      </c>
      <c r="X32" s="88"/>
    </row>
    <row r="33" spans="1:24" ht="24.6" customHeight="1" thickBot="1">
      <c r="A33" s="157" t="s">
        <v>166</v>
      </c>
      <c r="B33" s="93">
        <f t="shared" si="4"/>
        <v>2359740029</v>
      </c>
      <c r="C33" s="94">
        <f t="shared" si="0"/>
        <v>425.52655786711017</v>
      </c>
      <c r="D33" s="93">
        <v>12645782</v>
      </c>
      <c r="E33" s="94">
        <f t="shared" si="1"/>
        <v>12.956168126012679</v>
      </c>
      <c r="F33" s="93">
        <v>2276768005</v>
      </c>
      <c r="G33" s="158">
        <f>F33/F$6*100</f>
        <v>1052.9106968651506</v>
      </c>
      <c r="H33" s="159">
        <f>H25+H32</f>
        <v>199062097</v>
      </c>
      <c r="I33" s="160">
        <f>H33/H$6*100</f>
        <v>97.019398665031815</v>
      </c>
      <c r="J33" s="159">
        <f>J25+J32</f>
        <v>-32267</v>
      </c>
      <c r="K33" s="161"/>
      <c r="L33" s="159">
        <f>L25+L32</f>
        <v>2104</v>
      </c>
      <c r="M33" s="160" t="e">
        <f t="shared" si="2"/>
        <v>#DIV/0!</v>
      </c>
      <c r="N33" s="93">
        <v>-6912014</v>
      </c>
      <c r="O33" s="94">
        <f t="shared" si="6"/>
        <v>-35.73388894455065</v>
      </c>
      <c r="P33" s="162">
        <f>P25+P32</f>
        <v>13643910</v>
      </c>
      <c r="Q33" s="163"/>
      <c r="R33" s="164"/>
      <c r="S33" s="93">
        <v>73950436</v>
      </c>
      <c r="T33" s="94">
        <f t="shared" si="3"/>
        <v>35.391952797990172</v>
      </c>
      <c r="U33" s="93">
        <v>3287820</v>
      </c>
      <c r="V33" s="165">
        <f>U33/U$6*100</f>
        <v>26.480784151188423</v>
      </c>
      <c r="W33" s="166">
        <f>W25+W32</f>
        <v>0</v>
      </c>
      <c r="X33" s="165"/>
    </row>
    <row r="34" spans="1:24">
      <c r="A34" s="127"/>
      <c r="B34" s="127"/>
      <c r="C34" s="167"/>
      <c r="D34" s="127"/>
      <c r="E34" s="168"/>
      <c r="F34" s="169"/>
      <c r="G34" s="167"/>
      <c r="H34" s="127"/>
      <c r="I34" s="168"/>
      <c r="J34" s="127"/>
      <c r="K34" s="167"/>
      <c r="L34" s="167"/>
      <c r="M34" s="167"/>
      <c r="N34" s="127"/>
      <c r="O34" s="167"/>
      <c r="P34" s="167"/>
      <c r="Q34" s="167"/>
      <c r="R34" s="127"/>
      <c r="U34" s="170"/>
      <c r="V34" s="170"/>
    </row>
  </sheetData>
  <mergeCells count="20">
    <mergeCell ref="W4:X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S4:T4"/>
    <mergeCell ref="U4:V4"/>
    <mergeCell ref="P3:Q3"/>
    <mergeCell ref="R3:T3"/>
    <mergeCell ref="U3:V3"/>
    <mergeCell ref="R1:V1"/>
    <mergeCell ref="H2:M2"/>
    <mergeCell ref="P2:Q2"/>
    <mergeCell ref="R2:T2"/>
    <mergeCell ref="U2:V2"/>
  </mergeCells>
  <phoneticPr fontId="3" type="noConversion"/>
  <printOptions horizontalCentered="1" verticalCentered="1" gridLinesSet="0"/>
  <pageMargins left="0.59055118110236227" right="0.59055118110236227" top="0.39370078740157483" bottom="0.39370078740157483" header="0.23622047244094491" footer="0.19685039370078741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5" zoomScaleNormal="8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N29" sqref="N29"/>
    </sheetView>
  </sheetViews>
  <sheetFormatPr defaultRowHeight="16.5"/>
  <cols>
    <col min="1" max="1" width="35.125" style="176" customWidth="1"/>
    <col min="2" max="3" width="14.125" style="176" customWidth="1"/>
    <col min="4" max="4" width="12.125" style="176" customWidth="1"/>
    <col min="5" max="6" width="14.125" style="176" customWidth="1"/>
    <col min="7" max="11" width="15.625" style="176" customWidth="1"/>
    <col min="12" max="12" width="10.625" style="176" customWidth="1"/>
    <col min="13" max="13" width="15.625" style="176" customWidth="1"/>
    <col min="14" max="256" width="9" style="176"/>
    <col min="257" max="257" width="35.125" style="176" customWidth="1"/>
    <col min="258" max="259" width="14.125" style="176" customWidth="1"/>
    <col min="260" max="260" width="12.125" style="176" customWidth="1"/>
    <col min="261" max="262" width="14.125" style="176" customWidth="1"/>
    <col min="263" max="267" width="15.625" style="176" customWidth="1"/>
    <col min="268" max="268" width="10.625" style="176" customWidth="1"/>
    <col min="269" max="269" width="15.625" style="176" customWidth="1"/>
    <col min="270" max="512" width="9" style="176"/>
    <col min="513" max="513" width="35.125" style="176" customWidth="1"/>
    <col min="514" max="515" width="14.125" style="176" customWidth="1"/>
    <col min="516" max="516" width="12.125" style="176" customWidth="1"/>
    <col min="517" max="518" width="14.125" style="176" customWidth="1"/>
    <col min="519" max="523" width="15.625" style="176" customWidth="1"/>
    <col min="524" max="524" width="10.625" style="176" customWidth="1"/>
    <col min="525" max="525" width="15.625" style="176" customWidth="1"/>
    <col min="526" max="768" width="9" style="176"/>
    <col min="769" max="769" width="35.125" style="176" customWidth="1"/>
    <col min="770" max="771" width="14.125" style="176" customWidth="1"/>
    <col min="772" max="772" width="12.125" style="176" customWidth="1"/>
    <col min="773" max="774" width="14.125" style="176" customWidth="1"/>
    <col min="775" max="779" width="15.625" style="176" customWidth="1"/>
    <col min="780" max="780" width="10.625" style="176" customWidth="1"/>
    <col min="781" max="781" width="15.625" style="176" customWidth="1"/>
    <col min="782" max="1024" width="9" style="176"/>
    <col min="1025" max="1025" width="35.125" style="176" customWidth="1"/>
    <col min="1026" max="1027" width="14.125" style="176" customWidth="1"/>
    <col min="1028" max="1028" width="12.125" style="176" customWidth="1"/>
    <col min="1029" max="1030" width="14.125" style="176" customWidth="1"/>
    <col min="1031" max="1035" width="15.625" style="176" customWidth="1"/>
    <col min="1036" max="1036" width="10.625" style="176" customWidth="1"/>
    <col min="1037" max="1037" width="15.625" style="176" customWidth="1"/>
    <col min="1038" max="1280" width="9" style="176"/>
    <col min="1281" max="1281" width="35.125" style="176" customWidth="1"/>
    <col min="1282" max="1283" width="14.125" style="176" customWidth="1"/>
    <col min="1284" max="1284" width="12.125" style="176" customWidth="1"/>
    <col min="1285" max="1286" width="14.125" style="176" customWidth="1"/>
    <col min="1287" max="1291" width="15.625" style="176" customWidth="1"/>
    <col min="1292" max="1292" width="10.625" style="176" customWidth="1"/>
    <col min="1293" max="1293" width="15.625" style="176" customWidth="1"/>
    <col min="1294" max="1536" width="9" style="176"/>
    <col min="1537" max="1537" width="35.125" style="176" customWidth="1"/>
    <col min="1538" max="1539" width="14.125" style="176" customWidth="1"/>
    <col min="1540" max="1540" width="12.125" style="176" customWidth="1"/>
    <col min="1541" max="1542" width="14.125" style="176" customWidth="1"/>
    <col min="1543" max="1547" width="15.625" style="176" customWidth="1"/>
    <col min="1548" max="1548" width="10.625" style="176" customWidth="1"/>
    <col min="1549" max="1549" width="15.625" style="176" customWidth="1"/>
    <col min="1550" max="1792" width="9" style="176"/>
    <col min="1793" max="1793" width="35.125" style="176" customWidth="1"/>
    <col min="1794" max="1795" width="14.125" style="176" customWidth="1"/>
    <col min="1796" max="1796" width="12.125" style="176" customWidth="1"/>
    <col min="1797" max="1798" width="14.125" style="176" customWidth="1"/>
    <col min="1799" max="1803" width="15.625" style="176" customWidth="1"/>
    <col min="1804" max="1804" width="10.625" style="176" customWidth="1"/>
    <col min="1805" max="1805" width="15.625" style="176" customWidth="1"/>
    <col min="1806" max="2048" width="9" style="176"/>
    <col min="2049" max="2049" width="35.125" style="176" customWidth="1"/>
    <col min="2050" max="2051" width="14.125" style="176" customWidth="1"/>
    <col min="2052" max="2052" width="12.125" style="176" customWidth="1"/>
    <col min="2053" max="2054" width="14.125" style="176" customWidth="1"/>
    <col min="2055" max="2059" width="15.625" style="176" customWidth="1"/>
    <col min="2060" max="2060" width="10.625" style="176" customWidth="1"/>
    <col min="2061" max="2061" width="15.625" style="176" customWidth="1"/>
    <col min="2062" max="2304" width="9" style="176"/>
    <col min="2305" max="2305" width="35.125" style="176" customWidth="1"/>
    <col min="2306" max="2307" width="14.125" style="176" customWidth="1"/>
    <col min="2308" max="2308" width="12.125" style="176" customWidth="1"/>
    <col min="2309" max="2310" width="14.125" style="176" customWidth="1"/>
    <col min="2311" max="2315" width="15.625" style="176" customWidth="1"/>
    <col min="2316" max="2316" width="10.625" style="176" customWidth="1"/>
    <col min="2317" max="2317" width="15.625" style="176" customWidth="1"/>
    <col min="2318" max="2560" width="9" style="176"/>
    <col min="2561" max="2561" width="35.125" style="176" customWidth="1"/>
    <col min="2562" max="2563" width="14.125" style="176" customWidth="1"/>
    <col min="2564" max="2564" width="12.125" style="176" customWidth="1"/>
    <col min="2565" max="2566" width="14.125" style="176" customWidth="1"/>
    <col min="2567" max="2571" width="15.625" style="176" customWidth="1"/>
    <col min="2572" max="2572" width="10.625" style="176" customWidth="1"/>
    <col min="2573" max="2573" width="15.625" style="176" customWidth="1"/>
    <col min="2574" max="2816" width="9" style="176"/>
    <col min="2817" max="2817" width="35.125" style="176" customWidth="1"/>
    <col min="2818" max="2819" width="14.125" style="176" customWidth="1"/>
    <col min="2820" max="2820" width="12.125" style="176" customWidth="1"/>
    <col min="2821" max="2822" width="14.125" style="176" customWidth="1"/>
    <col min="2823" max="2827" width="15.625" style="176" customWidth="1"/>
    <col min="2828" max="2828" width="10.625" style="176" customWidth="1"/>
    <col min="2829" max="2829" width="15.625" style="176" customWidth="1"/>
    <col min="2830" max="3072" width="9" style="176"/>
    <col min="3073" max="3073" width="35.125" style="176" customWidth="1"/>
    <col min="3074" max="3075" width="14.125" style="176" customWidth="1"/>
    <col min="3076" max="3076" width="12.125" style="176" customWidth="1"/>
    <col min="3077" max="3078" width="14.125" style="176" customWidth="1"/>
    <col min="3079" max="3083" width="15.625" style="176" customWidth="1"/>
    <col min="3084" max="3084" width="10.625" style="176" customWidth="1"/>
    <col min="3085" max="3085" width="15.625" style="176" customWidth="1"/>
    <col min="3086" max="3328" width="9" style="176"/>
    <col min="3329" max="3329" width="35.125" style="176" customWidth="1"/>
    <col min="3330" max="3331" width="14.125" style="176" customWidth="1"/>
    <col min="3332" max="3332" width="12.125" style="176" customWidth="1"/>
    <col min="3333" max="3334" width="14.125" style="176" customWidth="1"/>
    <col min="3335" max="3339" width="15.625" style="176" customWidth="1"/>
    <col min="3340" max="3340" width="10.625" style="176" customWidth="1"/>
    <col min="3341" max="3341" width="15.625" style="176" customWidth="1"/>
    <col min="3342" max="3584" width="9" style="176"/>
    <col min="3585" max="3585" width="35.125" style="176" customWidth="1"/>
    <col min="3586" max="3587" width="14.125" style="176" customWidth="1"/>
    <col min="3588" max="3588" width="12.125" style="176" customWidth="1"/>
    <col min="3589" max="3590" width="14.125" style="176" customWidth="1"/>
    <col min="3591" max="3595" width="15.625" style="176" customWidth="1"/>
    <col min="3596" max="3596" width="10.625" style="176" customWidth="1"/>
    <col min="3597" max="3597" width="15.625" style="176" customWidth="1"/>
    <col min="3598" max="3840" width="9" style="176"/>
    <col min="3841" max="3841" width="35.125" style="176" customWidth="1"/>
    <col min="3842" max="3843" width="14.125" style="176" customWidth="1"/>
    <col min="3844" max="3844" width="12.125" style="176" customWidth="1"/>
    <col min="3845" max="3846" width="14.125" style="176" customWidth="1"/>
    <col min="3847" max="3851" width="15.625" style="176" customWidth="1"/>
    <col min="3852" max="3852" width="10.625" style="176" customWidth="1"/>
    <col min="3853" max="3853" width="15.625" style="176" customWidth="1"/>
    <col min="3854" max="4096" width="9" style="176"/>
    <col min="4097" max="4097" width="35.125" style="176" customWidth="1"/>
    <col min="4098" max="4099" width="14.125" style="176" customWidth="1"/>
    <col min="4100" max="4100" width="12.125" style="176" customWidth="1"/>
    <col min="4101" max="4102" width="14.125" style="176" customWidth="1"/>
    <col min="4103" max="4107" width="15.625" style="176" customWidth="1"/>
    <col min="4108" max="4108" width="10.625" style="176" customWidth="1"/>
    <col min="4109" max="4109" width="15.625" style="176" customWidth="1"/>
    <col min="4110" max="4352" width="9" style="176"/>
    <col min="4353" max="4353" width="35.125" style="176" customWidth="1"/>
    <col min="4354" max="4355" width="14.125" style="176" customWidth="1"/>
    <col min="4356" max="4356" width="12.125" style="176" customWidth="1"/>
    <col min="4357" max="4358" width="14.125" style="176" customWidth="1"/>
    <col min="4359" max="4363" width="15.625" style="176" customWidth="1"/>
    <col min="4364" max="4364" width="10.625" style="176" customWidth="1"/>
    <col min="4365" max="4365" width="15.625" style="176" customWidth="1"/>
    <col min="4366" max="4608" width="9" style="176"/>
    <col min="4609" max="4609" width="35.125" style="176" customWidth="1"/>
    <col min="4610" max="4611" width="14.125" style="176" customWidth="1"/>
    <col min="4612" max="4612" width="12.125" style="176" customWidth="1"/>
    <col min="4613" max="4614" width="14.125" style="176" customWidth="1"/>
    <col min="4615" max="4619" width="15.625" style="176" customWidth="1"/>
    <col min="4620" max="4620" width="10.625" style="176" customWidth="1"/>
    <col min="4621" max="4621" width="15.625" style="176" customWidth="1"/>
    <col min="4622" max="4864" width="9" style="176"/>
    <col min="4865" max="4865" width="35.125" style="176" customWidth="1"/>
    <col min="4866" max="4867" width="14.125" style="176" customWidth="1"/>
    <col min="4868" max="4868" width="12.125" style="176" customWidth="1"/>
    <col min="4869" max="4870" width="14.125" style="176" customWidth="1"/>
    <col min="4871" max="4875" width="15.625" style="176" customWidth="1"/>
    <col min="4876" max="4876" width="10.625" style="176" customWidth="1"/>
    <col min="4877" max="4877" width="15.625" style="176" customWidth="1"/>
    <col min="4878" max="5120" width="9" style="176"/>
    <col min="5121" max="5121" width="35.125" style="176" customWidth="1"/>
    <col min="5122" max="5123" width="14.125" style="176" customWidth="1"/>
    <col min="5124" max="5124" width="12.125" style="176" customWidth="1"/>
    <col min="5125" max="5126" width="14.125" style="176" customWidth="1"/>
    <col min="5127" max="5131" width="15.625" style="176" customWidth="1"/>
    <col min="5132" max="5132" width="10.625" style="176" customWidth="1"/>
    <col min="5133" max="5133" width="15.625" style="176" customWidth="1"/>
    <col min="5134" max="5376" width="9" style="176"/>
    <col min="5377" max="5377" width="35.125" style="176" customWidth="1"/>
    <col min="5378" max="5379" width="14.125" style="176" customWidth="1"/>
    <col min="5380" max="5380" width="12.125" style="176" customWidth="1"/>
    <col min="5381" max="5382" width="14.125" style="176" customWidth="1"/>
    <col min="5383" max="5387" width="15.625" style="176" customWidth="1"/>
    <col min="5388" max="5388" width="10.625" style="176" customWidth="1"/>
    <col min="5389" max="5389" width="15.625" style="176" customWidth="1"/>
    <col min="5390" max="5632" width="9" style="176"/>
    <col min="5633" max="5633" width="35.125" style="176" customWidth="1"/>
    <col min="5634" max="5635" width="14.125" style="176" customWidth="1"/>
    <col min="5636" max="5636" width="12.125" style="176" customWidth="1"/>
    <col min="5637" max="5638" width="14.125" style="176" customWidth="1"/>
    <col min="5639" max="5643" width="15.625" style="176" customWidth="1"/>
    <col min="5644" max="5644" width="10.625" style="176" customWidth="1"/>
    <col min="5645" max="5645" width="15.625" style="176" customWidth="1"/>
    <col min="5646" max="5888" width="9" style="176"/>
    <col min="5889" max="5889" width="35.125" style="176" customWidth="1"/>
    <col min="5890" max="5891" width="14.125" style="176" customWidth="1"/>
    <col min="5892" max="5892" width="12.125" style="176" customWidth="1"/>
    <col min="5893" max="5894" width="14.125" style="176" customWidth="1"/>
    <col min="5895" max="5899" width="15.625" style="176" customWidth="1"/>
    <col min="5900" max="5900" width="10.625" style="176" customWidth="1"/>
    <col min="5901" max="5901" width="15.625" style="176" customWidth="1"/>
    <col min="5902" max="6144" width="9" style="176"/>
    <col min="6145" max="6145" width="35.125" style="176" customWidth="1"/>
    <col min="6146" max="6147" width="14.125" style="176" customWidth="1"/>
    <col min="6148" max="6148" width="12.125" style="176" customWidth="1"/>
    <col min="6149" max="6150" width="14.125" style="176" customWidth="1"/>
    <col min="6151" max="6155" width="15.625" style="176" customWidth="1"/>
    <col min="6156" max="6156" width="10.625" style="176" customWidth="1"/>
    <col min="6157" max="6157" width="15.625" style="176" customWidth="1"/>
    <col min="6158" max="6400" width="9" style="176"/>
    <col min="6401" max="6401" width="35.125" style="176" customWidth="1"/>
    <col min="6402" max="6403" width="14.125" style="176" customWidth="1"/>
    <col min="6404" max="6404" width="12.125" style="176" customWidth="1"/>
    <col min="6405" max="6406" width="14.125" style="176" customWidth="1"/>
    <col min="6407" max="6411" width="15.625" style="176" customWidth="1"/>
    <col min="6412" max="6412" width="10.625" style="176" customWidth="1"/>
    <col min="6413" max="6413" width="15.625" style="176" customWidth="1"/>
    <col min="6414" max="6656" width="9" style="176"/>
    <col min="6657" max="6657" width="35.125" style="176" customWidth="1"/>
    <col min="6658" max="6659" width="14.125" style="176" customWidth="1"/>
    <col min="6660" max="6660" width="12.125" style="176" customWidth="1"/>
    <col min="6661" max="6662" width="14.125" style="176" customWidth="1"/>
    <col min="6663" max="6667" width="15.625" style="176" customWidth="1"/>
    <col min="6668" max="6668" width="10.625" style="176" customWidth="1"/>
    <col min="6669" max="6669" width="15.625" style="176" customWidth="1"/>
    <col min="6670" max="6912" width="9" style="176"/>
    <col min="6913" max="6913" width="35.125" style="176" customWidth="1"/>
    <col min="6914" max="6915" width="14.125" style="176" customWidth="1"/>
    <col min="6916" max="6916" width="12.125" style="176" customWidth="1"/>
    <col min="6917" max="6918" width="14.125" style="176" customWidth="1"/>
    <col min="6919" max="6923" width="15.625" style="176" customWidth="1"/>
    <col min="6924" max="6924" width="10.625" style="176" customWidth="1"/>
    <col min="6925" max="6925" width="15.625" style="176" customWidth="1"/>
    <col min="6926" max="7168" width="9" style="176"/>
    <col min="7169" max="7169" width="35.125" style="176" customWidth="1"/>
    <col min="7170" max="7171" width="14.125" style="176" customWidth="1"/>
    <col min="7172" max="7172" width="12.125" style="176" customWidth="1"/>
    <col min="7173" max="7174" width="14.125" style="176" customWidth="1"/>
    <col min="7175" max="7179" width="15.625" style="176" customWidth="1"/>
    <col min="7180" max="7180" width="10.625" style="176" customWidth="1"/>
    <col min="7181" max="7181" width="15.625" style="176" customWidth="1"/>
    <col min="7182" max="7424" width="9" style="176"/>
    <col min="7425" max="7425" width="35.125" style="176" customWidth="1"/>
    <col min="7426" max="7427" width="14.125" style="176" customWidth="1"/>
    <col min="7428" max="7428" width="12.125" style="176" customWidth="1"/>
    <col min="7429" max="7430" width="14.125" style="176" customWidth="1"/>
    <col min="7431" max="7435" width="15.625" style="176" customWidth="1"/>
    <col min="7436" max="7436" width="10.625" style="176" customWidth="1"/>
    <col min="7437" max="7437" width="15.625" style="176" customWidth="1"/>
    <col min="7438" max="7680" width="9" style="176"/>
    <col min="7681" max="7681" width="35.125" style="176" customWidth="1"/>
    <col min="7682" max="7683" width="14.125" style="176" customWidth="1"/>
    <col min="7684" max="7684" width="12.125" style="176" customWidth="1"/>
    <col min="7685" max="7686" width="14.125" style="176" customWidth="1"/>
    <col min="7687" max="7691" width="15.625" style="176" customWidth="1"/>
    <col min="7692" max="7692" width="10.625" style="176" customWidth="1"/>
    <col min="7693" max="7693" width="15.625" style="176" customWidth="1"/>
    <col min="7694" max="7936" width="9" style="176"/>
    <col min="7937" max="7937" width="35.125" style="176" customWidth="1"/>
    <col min="7938" max="7939" width="14.125" style="176" customWidth="1"/>
    <col min="7940" max="7940" width="12.125" style="176" customWidth="1"/>
    <col min="7941" max="7942" width="14.125" style="176" customWidth="1"/>
    <col min="7943" max="7947" width="15.625" style="176" customWidth="1"/>
    <col min="7948" max="7948" width="10.625" style="176" customWidth="1"/>
    <col min="7949" max="7949" width="15.625" style="176" customWidth="1"/>
    <col min="7950" max="8192" width="9" style="176"/>
    <col min="8193" max="8193" width="35.125" style="176" customWidth="1"/>
    <col min="8194" max="8195" width="14.125" style="176" customWidth="1"/>
    <col min="8196" max="8196" width="12.125" style="176" customWidth="1"/>
    <col min="8197" max="8198" width="14.125" style="176" customWidth="1"/>
    <col min="8199" max="8203" width="15.625" style="176" customWidth="1"/>
    <col min="8204" max="8204" width="10.625" style="176" customWidth="1"/>
    <col min="8205" max="8205" width="15.625" style="176" customWidth="1"/>
    <col min="8206" max="8448" width="9" style="176"/>
    <col min="8449" max="8449" width="35.125" style="176" customWidth="1"/>
    <col min="8450" max="8451" width="14.125" style="176" customWidth="1"/>
    <col min="8452" max="8452" width="12.125" style="176" customWidth="1"/>
    <col min="8453" max="8454" width="14.125" style="176" customWidth="1"/>
    <col min="8455" max="8459" width="15.625" style="176" customWidth="1"/>
    <col min="8460" max="8460" width="10.625" style="176" customWidth="1"/>
    <col min="8461" max="8461" width="15.625" style="176" customWidth="1"/>
    <col min="8462" max="8704" width="9" style="176"/>
    <col min="8705" max="8705" width="35.125" style="176" customWidth="1"/>
    <col min="8706" max="8707" width="14.125" style="176" customWidth="1"/>
    <col min="8708" max="8708" width="12.125" style="176" customWidth="1"/>
    <col min="8709" max="8710" width="14.125" style="176" customWidth="1"/>
    <col min="8711" max="8715" width="15.625" style="176" customWidth="1"/>
    <col min="8716" max="8716" width="10.625" style="176" customWidth="1"/>
    <col min="8717" max="8717" width="15.625" style="176" customWidth="1"/>
    <col min="8718" max="8960" width="9" style="176"/>
    <col min="8961" max="8961" width="35.125" style="176" customWidth="1"/>
    <col min="8962" max="8963" width="14.125" style="176" customWidth="1"/>
    <col min="8964" max="8964" width="12.125" style="176" customWidth="1"/>
    <col min="8965" max="8966" width="14.125" style="176" customWidth="1"/>
    <col min="8967" max="8971" width="15.625" style="176" customWidth="1"/>
    <col min="8972" max="8972" width="10.625" style="176" customWidth="1"/>
    <col min="8973" max="8973" width="15.625" style="176" customWidth="1"/>
    <col min="8974" max="9216" width="9" style="176"/>
    <col min="9217" max="9217" width="35.125" style="176" customWidth="1"/>
    <col min="9218" max="9219" width="14.125" style="176" customWidth="1"/>
    <col min="9220" max="9220" width="12.125" style="176" customWidth="1"/>
    <col min="9221" max="9222" width="14.125" style="176" customWidth="1"/>
    <col min="9223" max="9227" width="15.625" style="176" customWidth="1"/>
    <col min="9228" max="9228" width="10.625" style="176" customWidth="1"/>
    <col min="9229" max="9229" width="15.625" style="176" customWidth="1"/>
    <col min="9230" max="9472" width="9" style="176"/>
    <col min="9473" max="9473" width="35.125" style="176" customWidth="1"/>
    <col min="9474" max="9475" width="14.125" style="176" customWidth="1"/>
    <col min="9476" max="9476" width="12.125" style="176" customWidth="1"/>
    <col min="9477" max="9478" width="14.125" style="176" customWidth="1"/>
    <col min="9479" max="9483" width="15.625" style="176" customWidth="1"/>
    <col min="9484" max="9484" width="10.625" style="176" customWidth="1"/>
    <col min="9485" max="9485" width="15.625" style="176" customWidth="1"/>
    <col min="9486" max="9728" width="9" style="176"/>
    <col min="9729" max="9729" width="35.125" style="176" customWidth="1"/>
    <col min="9730" max="9731" width="14.125" style="176" customWidth="1"/>
    <col min="9732" max="9732" width="12.125" style="176" customWidth="1"/>
    <col min="9733" max="9734" width="14.125" style="176" customWidth="1"/>
    <col min="9735" max="9739" width="15.625" style="176" customWidth="1"/>
    <col min="9740" max="9740" width="10.625" style="176" customWidth="1"/>
    <col min="9741" max="9741" width="15.625" style="176" customWidth="1"/>
    <col min="9742" max="9984" width="9" style="176"/>
    <col min="9985" max="9985" width="35.125" style="176" customWidth="1"/>
    <col min="9986" max="9987" width="14.125" style="176" customWidth="1"/>
    <col min="9988" max="9988" width="12.125" style="176" customWidth="1"/>
    <col min="9989" max="9990" width="14.125" style="176" customWidth="1"/>
    <col min="9991" max="9995" width="15.625" style="176" customWidth="1"/>
    <col min="9996" max="9996" width="10.625" style="176" customWidth="1"/>
    <col min="9997" max="9997" width="15.625" style="176" customWidth="1"/>
    <col min="9998" max="10240" width="9" style="176"/>
    <col min="10241" max="10241" width="35.125" style="176" customWidth="1"/>
    <col min="10242" max="10243" width="14.125" style="176" customWidth="1"/>
    <col min="10244" max="10244" width="12.125" style="176" customWidth="1"/>
    <col min="10245" max="10246" width="14.125" style="176" customWidth="1"/>
    <col min="10247" max="10251" width="15.625" style="176" customWidth="1"/>
    <col min="10252" max="10252" width="10.625" style="176" customWidth="1"/>
    <col min="10253" max="10253" width="15.625" style="176" customWidth="1"/>
    <col min="10254" max="10496" width="9" style="176"/>
    <col min="10497" max="10497" width="35.125" style="176" customWidth="1"/>
    <col min="10498" max="10499" width="14.125" style="176" customWidth="1"/>
    <col min="10500" max="10500" width="12.125" style="176" customWidth="1"/>
    <col min="10501" max="10502" width="14.125" style="176" customWidth="1"/>
    <col min="10503" max="10507" width="15.625" style="176" customWidth="1"/>
    <col min="10508" max="10508" width="10.625" style="176" customWidth="1"/>
    <col min="10509" max="10509" width="15.625" style="176" customWidth="1"/>
    <col min="10510" max="10752" width="9" style="176"/>
    <col min="10753" max="10753" width="35.125" style="176" customWidth="1"/>
    <col min="10754" max="10755" width="14.125" style="176" customWidth="1"/>
    <col min="10756" max="10756" width="12.125" style="176" customWidth="1"/>
    <col min="10757" max="10758" width="14.125" style="176" customWidth="1"/>
    <col min="10759" max="10763" width="15.625" style="176" customWidth="1"/>
    <col min="10764" max="10764" width="10.625" style="176" customWidth="1"/>
    <col min="10765" max="10765" width="15.625" style="176" customWidth="1"/>
    <col min="10766" max="11008" width="9" style="176"/>
    <col min="11009" max="11009" width="35.125" style="176" customWidth="1"/>
    <col min="11010" max="11011" width="14.125" style="176" customWidth="1"/>
    <col min="11012" max="11012" width="12.125" style="176" customWidth="1"/>
    <col min="11013" max="11014" width="14.125" style="176" customWidth="1"/>
    <col min="11015" max="11019" width="15.625" style="176" customWidth="1"/>
    <col min="11020" max="11020" width="10.625" style="176" customWidth="1"/>
    <col min="11021" max="11021" width="15.625" style="176" customWidth="1"/>
    <col min="11022" max="11264" width="9" style="176"/>
    <col min="11265" max="11265" width="35.125" style="176" customWidth="1"/>
    <col min="11266" max="11267" width="14.125" style="176" customWidth="1"/>
    <col min="11268" max="11268" width="12.125" style="176" customWidth="1"/>
    <col min="11269" max="11270" width="14.125" style="176" customWidth="1"/>
    <col min="11271" max="11275" width="15.625" style="176" customWidth="1"/>
    <col min="11276" max="11276" width="10.625" style="176" customWidth="1"/>
    <col min="11277" max="11277" width="15.625" style="176" customWidth="1"/>
    <col min="11278" max="11520" width="9" style="176"/>
    <col min="11521" max="11521" width="35.125" style="176" customWidth="1"/>
    <col min="11522" max="11523" width="14.125" style="176" customWidth="1"/>
    <col min="11524" max="11524" width="12.125" style="176" customWidth="1"/>
    <col min="11525" max="11526" width="14.125" style="176" customWidth="1"/>
    <col min="11527" max="11531" width="15.625" style="176" customWidth="1"/>
    <col min="11532" max="11532" width="10.625" style="176" customWidth="1"/>
    <col min="11533" max="11533" width="15.625" style="176" customWidth="1"/>
    <col min="11534" max="11776" width="9" style="176"/>
    <col min="11777" max="11777" width="35.125" style="176" customWidth="1"/>
    <col min="11778" max="11779" width="14.125" style="176" customWidth="1"/>
    <col min="11780" max="11780" width="12.125" style="176" customWidth="1"/>
    <col min="11781" max="11782" width="14.125" style="176" customWidth="1"/>
    <col min="11783" max="11787" width="15.625" style="176" customWidth="1"/>
    <col min="11788" max="11788" width="10.625" style="176" customWidth="1"/>
    <col min="11789" max="11789" width="15.625" style="176" customWidth="1"/>
    <col min="11790" max="12032" width="9" style="176"/>
    <col min="12033" max="12033" width="35.125" style="176" customWidth="1"/>
    <col min="12034" max="12035" width="14.125" style="176" customWidth="1"/>
    <col min="12036" max="12036" width="12.125" style="176" customWidth="1"/>
    <col min="12037" max="12038" width="14.125" style="176" customWidth="1"/>
    <col min="12039" max="12043" width="15.625" style="176" customWidth="1"/>
    <col min="12044" max="12044" width="10.625" style="176" customWidth="1"/>
    <col min="12045" max="12045" width="15.625" style="176" customWidth="1"/>
    <col min="12046" max="12288" width="9" style="176"/>
    <col min="12289" max="12289" width="35.125" style="176" customWidth="1"/>
    <col min="12290" max="12291" width="14.125" style="176" customWidth="1"/>
    <col min="12292" max="12292" width="12.125" style="176" customWidth="1"/>
    <col min="12293" max="12294" width="14.125" style="176" customWidth="1"/>
    <col min="12295" max="12299" width="15.625" style="176" customWidth="1"/>
    <col min="12300" max="12300" width="10.625" style="176" customWidth="1"/>
    <col min="12301" max="12301" width="15.625" style="176" customWidth="1"/>
    <col min="12302" max="12544" width="9" style="176"/>
    <col min="12545" max="12545" width="35.125" style="176" customWidth="1"/>
    <col min="12546" max="12547" width="14.125" style="176" customWidth="1"/>
    <col min="12548" max="12548" width="12.125" style="176" customWidth="1"/>
    <col min="12549" max="12550" width="14.125" style="176" customWidth="1"/>
    <col min="12551" max="12555" width="15.625" style="176" customWidth="1"/>
    <col min="12556" max="12556" width="10.625" style="176" customWidth="1"/>
    <col min="12557" max="12557" width="15.625" style="176" customWidth="1"/>
    <col min="12558" max="12800" width="9" style="176"/>
    <col min="12801" max="12801" width="35.125" style="176" customWidth="1"/>
    <col min="12802" max="12803" width="14.125" style="176" customWidth="1"/>
    <col min="12804" max="12804" width="12.125" style="176" customWidth="1"/>
    <col min="12805" max="12806" width="14.125" style="176" customWidth="1"/>
    <col min="12807" max="12811" width="15.625" style="176" customWidth="1"/>
    <col min="12812" max="12812" width="10.625" style="176" customWidth="1"/>
    <col min="12813" max="12813" width="15.625" style="176" customWidth="1"/>
    <col min="12814" max="13056" width="9" style="176"/>
    <col min="13057" max="13057" width="35.125" style="176" customWidth="1"/>
    <col min="13058" max="13059" width="14.125" style="176" customWidth="1"/>
    <col min="13060" max="13060" width="12.125" style="176" customWidth="1"/>
    <col min="13061" max="13062" width="14.125" style="176" customWidth="1"/>
    <col min="13063" max="13067" width="15.625" style="176" customWidth="1"/>
    <col min="13068" max="13068" width="10.625" style="176" customWidth="1"/>
    <col min="13069" max="13069" width="15.625" style="176" customWidth="1"/>
    <col min="13070" max="13312" width="9" style="176"/>
    <col min="13313" max="13313" width="35.125" style="176" customWidth="1"/>
    <col min="13314" max="13315" width="14.125" style="176" customWidth="1"/>
    <col min="13316" max="13316" width="12.125" style="176" customWidth="1"/>
    <col min="13317" max="13318" width="14.125" style="176" customWidth="1"/>
    <col min="13319" max="13323" width="15.625" style="176" customWidth="1"/>
    <col min="13324" max="13324" width="10.625" style="176" customWidth="1"/>
    <col min="13325" max="13325" width="15.625" style="176" customWidth="1"/>
    <col min="13326" max="13568" width="9" style="176"/>
    <col min="13569" max="13569" width="35.125" style="176" customWidth="1"/>
    <col min="13570" max="13571" width="14.125" style="176" customWidth="1"/>
    <col min="13572" max="13572" width="12.125" style="176" customWidth="1"/>
    <col min="13573" max="13574" width="14.125" style="176" customWidth="1"/>
    <col min="13575" max="13579" width="15.625" style="176" customWidth="1"/>
    <col min="13580" max="13580" width="10.625" style="176" customWidth="1"/>
    <col min="13581" max="13581" width="15.625" style="176" customWidth="1"/>
    <col min="13582" max="13824" width="9" style="176"/>
    <col min="13825" max="13825" width="35.125" style="176" customWidth="1"/>
    <col min="13826" max="13827" width="14.125" style="176" customWidth="1"/>
    <col min="13828" max="13828" width="12.125" style="176" customWidth="1"/>
    <col min="13829" max="13830" width="14.125" style="176" customWidth="1"/>
    <col min="13831" max="13835" width="15.625" style="176" customWidth="1"/>
    <col min="13836" max="13836" width="10.625" style="176" customWidth="1"/>
    <col min="13837" max="13837" width="15.625" style="176" customWidth="1"/>
    <col min="13838" max="14080" width="9" style="176"/>
    <col min="14081" max="14081" width="35.125" style="176" customWidth="1"/>
    <col min="14082" max="14083" width="14.125" style="176" customWidth="1"/>
    <col min="14084" max="14084" width="12.125" style="176" customWidth="1"/>
    <col min="14085" max="14086" width="14.125" style="176" customWidth="1"/>
    <col min="14087" max="14091" width="15.625" style="176" customWidth="1"/>
    <col min="14092" max="14092" width="10.625" style="176" customWidth="1"/>
    <col min="14093" max="14093" width="15.625" style="176" customWidth="1"/>
    <col min="14094" max="14336" width="9" style="176"/>
    <col min="14337" max="14337" width="35.125" style="176" customWidth="1"/>
    <col min="14338" max="14339" width="14.125" style="176" customWidth="1"/>
    <col min="14340" max="14340" width="12.125" style="176" customWidth="1"/>
    <col min="14341" max="14342" width="14.125" style="176" customWidth="1"/>
    <col min="14343" max="14347" width="15.625" style="176" customWidth="1"/>
    <col min="14348" max="14348" width="10.625" style="176" customWidth="1"/>
    <col min="14349" max="14349" width="15.625" style="176" customWidth="1"/>
    <col min="14350" max="14592" width="9" style="176"/>
    <col min="14593" max="14593" width="35.125" style="176" customWidth="1"/>
    <col min="14594" max="14595" width="14.125" style="176" customWidth="1"/>
    <col min="14596" max="14596" width="12.125" style="176" customWidth="1"/>
    <col min="14597" max="14598" width="14.125" style="176" customWidth="1"/>
    <col min="14599" max="14603" width="15.625" style="176" customWidth="1"/>
    <col min="14604" max="14604" width="10.625" style="176" customWidth="1"/>
    <col min="14605" max="14605" width="15.625" style="176" customWidth="1"/>
    <col min="14606" max="14848" width="9" style="176"/>
    <col min="14849" max="14849" width="35.125" style="176" customWidth="1"/>
    <col min="14850" max="14851" width="14.125" style="176" customWidth="1"/>
    <col min="14852" max="14852" width="12.125" style="176" customWidth="1"/>
    <col min="14853" max="14854" width="14.125" style="176" customWidth="1"/>
    <col min="14855" max="14859" width="15.625" style="176" customWidth="1"/>
    <col min="14860" max="14860" width="10.625" style="176" customWidth="1"/>
    <col min="14861" max="14861" width="15.625" style="176" customWidth="1"/>
    <col min="14862" max="15104" width="9" style="176"/>
    <col min="15105" max="15105" width="35.125" style="176" customWidth="1"/>
    <col min="15106" max="15107" width="14.125" style="176" customWidth="1"/>
    <col min="15108" max="15108" width="12.125" style="176" customWidth="1"/>
    <col min="15109" max="15110" width="14.125" style="176" customWidth="1"/>
    <col min="15111" max="15115" width="15.625" style="176" customWidth="1"/>
    <col min="15116" max="15116" width="10.625" style="176" customWidth="1"/>
    <col min="15117" max="15117" width="15.625" style="176" customWidth="1"/>
    <col min="15118" max="15360" width="9" style="176"/>
    <col min="15361" max="15361" width="35.125" style="176" customWidth="1"/>
    <col min="15362" max="15363" width="14.125" style="176" customWidth="1"/>
    <col min="15364" max="15364" width="12.125" style="176" customWidth="1"/>
    <col min="15365" max="15366" width="14.125" style="176" customWidth="1"/>
    <col min="15367" max="15371" width="15.625" style="176" customWidth="1"/>
    <col min="15372" max="15372" width="10.625" style="176" customWidth="1"/>
    <col min="15373" max="15373" width="15.625" style="176" customWidth="1"/>
    <col min="15374" max="15616" width="9" style="176"/>
    <col min="15617" max="15617" width="35.125" style="176" customWidth="1"/>
    <col min="15618" max="15619" width="14.125" style="176" customWidth="1"/>
    <col min="15620" max="15620" width="12.125" style="176" customWidth="1"/>
    <col min="15621" max="15622" width="14.125" style="176" customWidth="1"/>
    <col min="15623" max="15627" width="15.625" style="176" customWidth="1"/>
    <col min="15628" max="15628" width="10.625" style="176" customWidth="1"/>
    <col min="15629" max="15629" width="15.625" style="176" customWidth="1"/>
    <col min="15630" max="15872" width="9" style="176"/>
    <col min="15873" max="15873" width="35.125" style="176" customWidth="1"/>
    <col min="15874" max="15875" width="14.125" style="176" customWidth="1"/>
    <col min="15876" max="15876" width="12.125" style="176" customWidth="1"/>
    <col min="15877" max="15878" width="14.125" style="176" customWidth="1"/>
    <col min="15879" max="15883" width="15.625" style="176" customWidth="1"/>
    <col min="15884" max="15884" width="10.625" style="176" customWidth="1"/>
    <col min="15885" max="15885" width="15.625" style="176" customWidth="1"/>
    <col min="15886" max="16128" width="9" style="176"/>
    <col min="16129" max="16129" width="35.125" style="176" customWidth="1"/>
    <col min="16130" max="16131" width="14.125" style="176" customWidth="1"/>
    <col min="16132" max="16132" width="12.125" style="176" customWidth="1"/>
    <col min="16133" max="16134" width="14.125" style="176" customWidth="1"/>
    <col min="16135" max="16139" width="15.625" style="176" customWidth="1"/>
    <col min="16140" max="16140" width="10.625" style="176" customWidth="1"/>
    <col min="16141" max="16141" width="15.625" style="176" customWidth="1"/>
    <col min="16142" max="16384" width="9" style="176"/>
  </cols>
  <sheetData>
    <row r="1" spans="1:13" ht="32.25">
      <c r="A1" s="173"/>
      <c r="B1" s="173"/>
      <c r="C1" s="173"/>
      <c r="D1" s="174"/>
      <c r="E1" s="289" t="s">
        <v>167</v>
      </c>
      <c r="F1" s="289"/>
      <c r="G1" s="175" t="s">
        <v>168</v>
      </c>
      <c r="H1" s="173"/>
      <c r="I1" s="173"/>
      <c r="J1" s="173"/>
      <c r="K1" s="173"/>
      <c r="L1" s="173"/>
      <c r="M1" s="173"/>
    </row>
    <row r="2" spans="1:13" ht="24" customHeight="1">
      <c r="A2" s="177"/>
      <c r="B2" s="178"/>
      <c r="C2" s="178"/>
      <c r="D2" s="290" t="s">
        <v>169</v>
      </c>
      <c r="E2" s="290"/>
      <c r="F2" s="290"/>
      <c r="G2" s="291" t="s">
        <v>170</v>
      </c>
      <c r="H2" s="291"/>
      <c r="I2" s="291"/>
      <c r="J2" s="178"/>
      <c r="K2" s="178"/>
      <c r="L2" s="178"/>
      <c r="M2" s="178"/>
    </row>
    <row r="3" spans="1:13" ht="21.75" thickBot="1">
      <c r="A3" s="179"/>
      <c r="D3" s="180"/>
      <c r="E3" s="292" t="s">
        <v>171</v>
      </c>
      <c r="F3" s="292"/>
      <c r="G3" s="293" t="s">
        <v>194</v>
      </c>
      <c r="H3" s="294"/>
      <c r="I3" s="181"/>
      <c r="M3" s="180" t="s">
        <v>172</v>
      </c>
    </row>
    <row r="4" spans="1:13" ht="50.1" customHeight="1">
      <c r="A4" s="280" t="s">
        <v>173</v>
      </c>
      <c r="B4" s="282" t="s">
        <v>174</v>
      </c>
      <c r="C4" s="282"/>
      <c r="D4" s="282"/>
      <c r="E4" s="282" t="s">
        <v>175</v>
      </c>
      <c r="F4" s="282"/>
      <c r="G4" s="282"/>
      <c r="H4" s="282" t="s">
        <v>176</v>
      </c>
      <c r="I4" s="282"/>
      <c r="J4" s="282"/>
      <c r="K4" s="283" t="s">
        <v>177</v>
      </c>
      <c r="L4" s="285" t="s">
        <v>178</v>
      </c>
      <c r="M4" s="287" t="s">
        <v>179</v>
      </c>
    </row>
    <row r="5" spans="1:13" ht="50.1" customHeight="1">
      <c r="A5" s="281"/>
      <c r="B5" s="182" t="s">
        <v>180</v>
      </c>
      <c r="C5" s="182" t="s">
        <v>181</v>
      </c>
      <c r="D5" s="183" t="s">
        <v>182</v>
      </c>
      <c r="E5" s="182" t="s">
        <v>180</v>
      </c>
      <c r="F5" s="182" t="s">
        <v>181</v>
      </c>
      <c r="G5" s="183" t="s">
        <v>182</v>
      </c>
      <c r="H5" s="182" t="s">
        <v>180</v>
      </c>
      <c r="I5" s="182" t="s">
        <v>181</v>
      </c>
      <c r="J5" s="183" t="s">
        <v>182</v>
      </c>
      <c r="K5" s="284"/>
      <c r="L5" s="286"/>
      <c r="M5" s="288"/>
    </row>
    <row r="6" spans="1:13" ht="35.1" customHeight="1">
      <c r="A6" s="184" t="s">
        <v>183</v>
      </c>
      <c r="B6" s="185"/>
      <c r="C6" s="185"/>
      <c r="D6" s="185"/>
      <c r="E6" s="185"/>
      <c r="F6" s="185"/>
      <c r="G6" s="186"/>
      <c r="H6" s="186"/>
      <c r="I6" s="186"/>
      <c r="J6" s="186"/>
      <c r="K6" s="185"/>
      <c r="L6" s="187"/>
      <c r="M6" s="188"/>
    </row>
    <row r="7" spans="1:13" ht="35.1" customHeight="1">
      <c r="A7" s="189" t="s">
        <v>184</v>
      </c>
      <c r="B7" s="190">
        <v>313076000</v>
      </c>
      <c r="C7" s="190">
        <v>566463000</v>
      </c>
      <c r="D7" s="190">
        <f>B7-C7</f>
        <v>-253387000</v>
      </c>
      <c r="E7" s="190">
        <v>482520508</v>
      </c>
      <c r="F7" s="190">
        <v>448226267</v>
      </c>
      <c r="G7" s="190">
        <f>E7-F7</f>
        <v>34294241</v>
      </c>
      <c r="H7" s="190">
        <v>169444508</v>
      </c>
      <c r="I7" s="190">
        <v>-118236733</v>
      </c>
      <c r="J7" s="190">
        <f>G7-D7</f>
        <v>287681241</v>
      </c>
      <c r="K7" s="190">
        <v>496089942</v>
      </c>
      <c r="L7" s="191">
        <f>'[3]109決算'!$B$72</f>
        <v>0</v>
      </c>
      <c r="M7" s="192">
        <f>K7+G7</f>
        <v>530384183</v>
      </c>
    </row>
    <row r="8" spans="1:13" ht="35.1" customHeight="1">
      <c r="A8" s="189" t="s">
        <v>185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1"/>
      <c r="M8" s="192"/>
    </row>
    <row r="9" spans="1:13" ht="35.1" customHeight="1">
      <c r="A9" s="189" t="s">
        <v>186</v>
      </c>
      <c r="B9" s="190">
        <v>220841000</v>
      </c>
      <c r="C9" s="190">
        <v>261621000</v>
      </c>
      <c r="D9" s="190">
        <f>B9-C9</f>
        <v>-40780000</v>
      </c>
      <c r="E9" s="190">
        <v>280734034</v>
      </c>
      <c r="F9" s="190">
        <v>248410272</v>
      </c>
      <c r="G9" s="190">
        <f>E9-F9</f>
        <v>32323762</v>
      </c>
      <c r="H9" s="190">
        <v>59893034</v>
      </c>
      <c r="I9" s="190">
        <v>-13210728</v>
      </c>
      <c r="J9" s="190">
        <f>G9-D9</f>
        <v>73103762</v>
      </c>
      <c r="K9" s="190">
        <v>538393285</v>
      </c>
      <c r="L9" s="191">
        <f>'[3]109決算'!$C$72</f>
        <v>0</v>
      </c>
      <c r="M9" s="192">
        <f>K9+G9-L9</f>
        <v>570717047</v>
      </c>
    </row>
    <row r="10" spans="1:13" s="197" customFormat="1" ht="35.1" customHeight="1">
      <c r="A10" s="193" t="s">
        <v>187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5"/>
      <c r="M10" s="196"/>
    </row>
    <row r="11" spans="1:13" s="197" customFormat="1" ht="35.1" customHeight="1">
      <c r="A11" s="193" t="s">
        <v>188</v>
      </c>
      <c r="B11" s="194">
        <v>45084000</v>
      </c>
      <c r="C11" s="194">
        <v>57858000</v>
      </c>
      <c r="D11" s="194">
        <f>B11-C11</f>
        <v>-12774000</v>
      </c>
      <c r="E11" s="194">
        <v>23053401</v>
      </c>
      <c r="F11" s="194">
        <v>46061048</v>
      </c>
      <c r="G11" s="194">
        <f>E11-F11</f>
        <v>-23007647</v>
      </c>
      <c r="H11" s="194">
        <v>-22030599</v>
      </c>
      <c r="I11" s="194">
        <v>-11796952</v>
      </c>
      <c r="J11" s="194">
        <f>G11-D11</f>
        <v>-10233647</v>
      </c>
      <c r="K11" s="194">
        <v>83005450</v>
      </c>
      <c r="L11" s="195">
        <f>'[3]109決算'!$D$72</f>
        <v>0</v>
      </c>
      <c r="M11" s="196">
        <f>K11+G11-L11</f>
        <v>59997803</v>
      </c>
    </row>
    <row r="12" spans="1:13" s="197" customFormat="1" ht="35.1" customHeight="1">
      <c r="A12" s="193" t="s">
        <v>189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200"/>
    </row>
    <row r="13" spans="1:13" s="197" customFormat="1" ht="35.1" customHeight="1">
      <c r="A13" s="193" t="s">
        <v>190</v>
      </c>
      <c r="B13" s="198">
        <v>47112000</v>
      </c>
      <c r="C13" s="198">
        <v>51846000</v>
      </c>
      <c r="D13" s="198">
        <f>B13-C13</f>
        <v>-4734000</v>
      </c>
      <c r="E13" s="198">
        <v>61562565</v>
      </c>
      <c r="F13" s="198">
        <v>37477908</v>
      </c>
      <c r="G13" s="198">
        <f>E13-F13</f>
        <v>24084657</v>
      </c>
      <c r="H13" s="198">
        <v>14450565</v>
      </c>
      <c r="I13" s="198">
        <v>-14368092</v>
      </c>
      <c r="J13" s="198">
        <f>G13-D13</f>
        <v>28818657</v>
      </c>
      <c r="K13" s="198">
        <v>650992938</v>
      </c>
      <c r="L13" s="199">
        <f>'[3]109決算'!$F$72</f>
        <v>0</v>
      </c>
      <c r="M13" s="200">
        <f>K13+G13-L13</f>
        <v>675077595</v>
      </c>
    </row>
    <row r="14" spans="1:13" s="197" customFormat="1" ht="35.1" customHeight="1">
      <c r="A14" s="193" t="s">
        <v>191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9"/>
      <c r="M14" s="200"/>
    </row>
    <row r="15" spans="1:13" s="197" customFormat="1" ht="35.1" customHeight="1">
      <c r="A15" s="193" t="s">
        <v>192</v>
      </c>
      <c r="B15" s="198">
        <v>15039204000</v>
      </c>
      <c r="C15" s="198">
        <v>15592542000</v>
      </c>
      <c r="D15" s="198">
        <f>B15-C15</f>
        <v>-553338000</v>
      </c>
      <c r="E15" s="198">
        <v>15294405575</v>
      </c>
      <c r="F15" s="198">
        <v>14332542161</v>
      </c>
      <c r="G15" s="198">
        <f>E15-F15</f>
        <v>961863414</v>
      </c>
      <c r="H15" s="198">
        <v>255201575</v>
      </c>
      <c r="I15" s="198">
        <v>-1259999839</v>
      </c>
      <c r="J15" s="198">
        <f>G15-D15</f>
        <v>1515201414</v>
      </c>
      <c r="K15" s="198">
        <v>4221520313</v>
      </c>
      <c r="L15" s="199">
        <f>'[3]109決算'!$G$72</f>
        <v>0</v>
      </c>
      <c r="M15" s="200">
        <f>K15+G15-L15</f>
        <v>5183383727</v>
      </c>
    </row>
    <row r="16" spans="1:13" ht="35.1" customHeight="1">
      <c r="A16" s="189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203"/>
    </row>
    <row r="17" spans="1:13" ht="35.1" customHeight="1">
      <c r="A17" s="189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203"/>
    </row>
    <row r="18" spans="1:13" ht="35.1" customHeight="1">
      <c r="A18" s="20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203"/>
    </row>
    <row r="19" spans="1:13" ht="35.1" customHeight="1">
      <c r="A19" s="204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203"/>
    </row>
    <row r="20" spans="1:13" ht="35.1" customHeight="1">
      <c r="A20" s="204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203"/>
    </row>
    <row r="21" spans="1:13" ht="35.1" customHeight="1">
      <c r="A21" s="204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203"/>
    </row>
    <row r="22" spans="1:13" ht="27.6" customHeight="1">
      <c r="A22" s="204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2"/>
      <c r="M22" s="203"/>
    </row>
    <row r="23" spans="1:13" ht="35.1" customHeight="1">
      <c r="A23" s="204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2"/>
      <c r="M23" s="203"/>
    </row>
    <row r="24" spans="1:13" ht="35.1" customHeight="1" thickBot="1">
      <c r="A24" s="205" t="s">
        <v>193</v>
      </c>
      <c r="B24" s="206">
        <f>IF(B7+B9+B11+B13+B15=0,"-",B7+B9+B11+B13+B15)</f>
        <v>15665317000</v>
      </c>
      <c r="C24" s="206">
        <f t="shared" ref="C24:M24" si="0">IF(C7+C9+C11+C13+C15=0,"-",C7+C9+C11+C13+C15)</f>
        <v>16530330000</v>
      </c>
      <c r="D24" s="206">
        <f t="shared" si="0"/>
        <v>-865013000</v>
      </c>
      <c r="E24" s="206">
        <f t="shared" si="0"/>
        <v>16142276083</v>
      </c>
      <c r="F24" s="206">
        <f t="shared" si="0"/>
        <v>15112717656</v>
      </c>
      <c r="G24" s="206">
        <f t="shared" si="0"/>
        <v>1029558427</v>
      </c>
      <c r="H24" s="206">
        <f t="shared" si="0"/>
        <v>476959083</v>
      </c>
      <c r="I24" s="206">
        <f t="shared" si="0"/>
        <v>-1417612344</v>
      </c>
      <c r="J24" s="206">
        <f t="shared" si="0"/>
        <v>1894571427</v>
      </c>
      <c r="K24" s="206">
        <f t="shared" si="0"/>
        <v>5990001928</v>
      </c>
      <c r="L24" s="206" t="str">
        <f t="shared" si="0"/>
        <v>-</v>
      </c>
      <c r="M24" s="207">
        <f t="shared" si="0"/>
        <v>7019560355</v>
      </c>
    </row>
  </sheetData>
  <mergeCells count="12">
    <mergeCell ref="L4:L5"/>
    <mergeCell ref="M4:M5"/>
    <mergeCell ref="E1:F1"/>
    <mergeCell ref="D2:F2"/>
    <mergeCell ref="G2:I2"/>
    <mergeCell ref="E3:F3"/>
    <mergeCell ref="G3:H3"/>
    <mergeCell ref="A4:A5"/>
    <mergeCell ref="B4:D4"/>
    <mergeCell ref="E4:G4"/>
    <mergeCell ref="H4:J4"/>
    <mergeCell ref="K4:K5"/>
  </mergeCells>
  <phoneticPr fontId="3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營業基金損益綜計表-收支OK</vt:lpstr>
      <vt:lpstr>營業基金損益綜計表-基金OK</vt:lpstr>
      <vt:lpstr>作業基金收支餘絀綜計表-收支科別OK</vt:lpstr>
      <vt:lpstr>作業基金收支餘絀綜計表-基金別 (合併後)OK</vt:lpstr>
      <vt:lpstr>特別收入基金來源用途餘絀綜計表OK</vt:lpstr>
      <vt:lpstr>'作業基金收支餘絀綜計表-收支科別OK'!Print_Area</vt:lpstr>
      <vt:lpstr>'作業基金收支餘絀綜計表-基金別 (合併後)OK'!Print_Area</vt:lpstr>
      <vt:lpstr>'營業基金損益綜計表-收支OK'!Print_Area</vt:lpstr>
      <vt:lpstr>'營業基金損益綜計表-基金OK'!Print_Area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張麗萍</dc:creator>
  <cp:lastModifiedBy>李欣珊</cp:lastModifiedBy>
  <cp:lastPrinted>2023-08-28T06:27:46Z</cp:lastPrinted>
  <dcterms:created xsi:type="dcterms:W3CDTF">2022-03-21T02:22:10Z</dcterms:created>
  <dcterms:modified xsi:type="dcterms:W3CDTF">2023-08-28T06:27:48Z</dcterms:modified>
</cp:coreProperties>
</file>