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unnaa20004872\Desktop\東東們\我是陳冠斈\照服檔案\113\說明會\給單位\"/>
    </mc:Choice>
  </mc:AlternateContent>
  <bookViews>
    <workbookView xWindow="0" yWindow="0" windowWidth="19200" windowHeight="11550"/>
  </bookViews>
  <sheets>
    <sheet name="112年經費明細表（30人）" sheetId="2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24" l="1"/>
  <c r="G22" i="24" l="1"/>
  <c r="E20" i="24"/>
  <c r="G20" i="24" s="1"/>
  <c r="E19" i="24"/>
  <c r="E18" i="24"/>
  <c r="G18" i="24" s="1"/>
  <c r="E17" i="24"/>
  <c r="G17" i="24" s="1"/>
  <c r="G13" i="24"/>
  <c r="G12" i="24"/>
  <c r="G11" i="24"/>
  <c r="G10" i="24"/>
  <c r="G9" i="24"/>
  <c r="G8" i="24"/>
  <c r="G7" i="24"/>
  <c r="G6" i="24"/>
  <c r="G15" i="24" l="1"/>
  <c r="D29" i="24" s="1"/>
  <c r="G25" i="24" s="1"/>
  <c r="G19" i="24"/>
  <c r="G26" i="24" l="1"/>
  <c r="G27" i="24" l="1"/>
</calcChain>
</file>

<file path=xl/sharedStrings.xml><?xml version="1.0" encoding="utf-8"?>
<sst xmlns="http://schemas.openxmlformats.org/spreadsheetml/2006/main" count="48" uniqueCount="48">
  <si>
    <t>項目</t>
  </si>
  <si>
    <t>單價</t>
  </si>
  <si>
    <t>小計</t>
  </si>
  <si>
    <t>鐘點費合計  A=A1+A2+A3</t>
  </si>
  <si>
    <t>數量</t>
  </si>
  <si>
    <t>(每場次編列上限2,500元，每日最多編列上午、下午各1場次，每班次編列上限5萬元)</t>
  </si>
  <si>
    <t>G 宣導費(每班次編列上限2萬元)</t>
  </si>
  <si>
    <r>
      <t>H 行政管理費 (以鐘點費、學雜費、村料費總和之</t>
    </r>
    <r>
      <rPr>
        <sz val="16"/>
        <color rgb="FFFF0000"/>
        <rFont val="標楷體"/>
        <family val="4"/>
        <charset val="136"/>
      </rPr>
      <t>10%為編列上限</t>
    </r>
    <r>
      <rPr>
        <sz val="16"/>
        <color theme="1"/>
        <rFont val="標楷體"/>
        <family val="4"/>
        <charset val="136"/>
      </rPr>
      <t>)</t>
    </r>
  </si>
  <si>
    <t>本班次總訓練費用T=A+B+C+D+E+F+G+H</t>
  </si>
  <si>
    <t>訓練經費項目</t>
    <phoneticPr fontId="8" type="noConversion"/>
  </si>
  <si>
    <t>訓練人數：</t>
    <phoneticPr fontId="8" type="noConversion"/>
  </si>
  <si>
    <t>訓練時數</t>
    <phoneticPr fontId="8" type="noConversion"/>
  </si>
  <si>
    <t>小時</t>
    <phoneticPr fontId="8" type="noConversion"/>
  </si>
  <si>
    <t>天</t>
    <phoneticPr fontId="8" type="noConversion"/>
  </si>
  <si>
    <t xml:space="preserve"> 天數</t>
    <phoneticPr fontId="8" type="noConversion"/>
  </si>
  <si>
    <t>註：行政管理費上限為</t>
    <phoneticPr fontId="8" type="noConversion"/>
  </si>
  <si>
    <t>元</t>
    <phoneticPr fontId="8" type="noConversion"/>
  </si>
  <si>
    <t>訓練單位名稱：</t>
    <phoneticPr fontId="8" type="noConversion"/>
  </si>
  <si>
    <t>*勞保費：依據勞工保險條例規定，參加職業訓練學員勞保費及職災標準編列。</t>
    <phoneticPr fontId="8" type="noConversion"/>
  </si>
  <si>
    <t>註：總訓練費用請以可以整除為個人單價為原則</t>
    <phoneticPr fontId="8" type="noConversion"/>
  </si>
  <si>
    <t xml:space="preserve">D 勞工保險費（依勞保局規定） </t>
    <phoneticPr fontId="8" type="noConversion"/>
  </si>
  <si>
    <r>
      <t>B 學雜費</t>
    </r>
    <r>
      <rPr>
        <sz val="10"/>
        <color theme="1"/>
        <rFont val="標楷體"/>
        <family val="4"/>
        <charset val="136"/>
      </rPr>
      <t>（上限：12元/時/人）</t>
    </r>
    <phoneticPr fontId="8" type="noConversion"/>
  </si>
  <si>
    <t>E 設備使用或維護費</t>
    <phoneticPr fontId="8" type="noConversion"/>
  </si>
  <si>
    <t>F 場地費</t>
    <phoneticPr fontId="8" type="noConversion"/>
  </si>
  <si>
    <t>註：請依實際支出編列，班次資料需保存10年，本分署必要時得派員抽查單據。</t>
    <phoneticPr fontId="8" type="noConversion"/>
  </si>
  <si>
    <r>
      <t>C 材料費</t>
    </r>
    <r>
      <rPr>
        <sz val="10"/>
        <color theme="1"/>
        <rFont val="標楷體"/>
        <family val="4"/>
        <charset val="136"/>
      </rPr>
      <t>（上限：2000元/人）</t>
    </r>
    <phoneticPr fontId="8" type="noConversion"/>
  </si>
  <si>
    <t>黃框部份請自行輸入</t>
    <phoneticPr fontId="8" type="noConversion"/>
  </si>
  <si>
    <t>A鐘點費</t>
    <phoneticPr fontId="8" type="noConversion"/>
  </si>
  <si>
    <t>項目</t>
    <phoneticPr fontId="8" type="noConversion"/>
  </si>
  <si>
    <t>科目</t>
    <phoneticPr fontId="8" type="noConversion"/>
  </si>
  <si>
    <t>時數</t>
    <phoneticPr fontId="8" type="noConversion"/>
  </si>
  <si>
    <t>單價</t>
    <phoneticPr fontId="8" type="noConversion"/>
  </si>
  <si>
    <t>小計</t>
    <phoneticPr fontId="8" type="noConversion"/>
  </si>
  <si>
    <t>A1學科老師</t>
    <phoneticPr fontId="8" type="noConversion"/>
  </si>
  <si>
    <t>A3實習督導員1</t>
    <phoneticPr fontId="8" type="noConversion"/>
  </si>
  <si>
    <t>A3實習督導員2</t>
    <phoneticPr fontId="8" type="noConversion"/>
  </si>
  <si>
    <t>A3實習督導員3</t>
    <phoneticPr fontId="8" type="noConversion"/>
  </si>
  <si>
    <t>(按每人術科時數每小時最高3元為原則)共30小時（上限30小時）</t>
    <phoneticPr fontId="8" type="noConversion"/>
  </si>
  <si>
    <t>個人訓練費用單價(每人期)U=T/訓練人數</t>
    <phoneticPr fontId="8" type="noConversion"/>
  </si>
  <si>
    <t>A2實作</t>
    <phoneticPr fontId="8" type="noConversion"/>
  </si>
  <si>
    <t>A3臨床實習</t>
    <phoneticPr fontId="8" type="noConversion"/>
  </si>
  <si>
    <t>A2實作督導員</t>
    <phoneticPr fontId="8" type="noConversion"/>
  </si>
  <si>
    <t>A3實作指導師</t>
    <phoneticPr fontId="8" type="noConversion"/>
  </si>
  <si>
    <t>班別名稱：自OOO年O月O日至OOO年O月OO日</t>
    <phoneticPr fontId="8" type="noConversion"/>
  </si>
  <si>
    <t>實體訓練班經費明細表（ 範例）</t>
    <phoneticPr fontId="8" type="noConversion"/>
  </si>
  <si>
    <r>
      <t>A2實作指導師</t>
    </r>
    <r>
      <rPr>
        <sz val="10"/>
        <color theme="1"/>
        <rFont val="標楷體"/>
        <family val="4"/>
      </rPr>
      <t>(含綜合討論與課程評量</t>
    </r>
    <r>
      <rPr>
        <sz val="14"/>
        <color theme="1"/>
        <rFont val="標楷體"/>
        <family val="4"/>
        <charset val="136"/>
      </rPr>
      <t>）</t>
    </r>
    <phoneticPr fontId="8" type="noConversion"/>
  </si>
  <si>
    <t xml:space="preserve">人 </t>
    <phoneticPr fontId="8" type="noConversion"/>
  </si>
  <si>
    <t>←請依需要編列不得超過上限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</si>
</sst>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color theme="1"/>
      <name val="新細明體"/>
      <family val="2"/>
      <charset val="136"/>
      <scheme val="minor"/>
    </font>
    <font>
      <b/>
      <sz val="20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8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u/>
      <sz val="12"/>
      <color theme="1"/>
      <name val="新細明體"/>
      <family val="2"/>
      <charset val="136"/>
      <scheme val="minor"/>
    </font>
    <font>
      <sz val="9"/>
      <color theme="1"/>
      <name val="新細明體"/>
      <family val="2"/>
      <charset val="136"/>
      <scheme val="minor"/>
    </font>
    <font>
      <u/>
      <sz val="16"/>
      <color theme="1"/>
      <name val="標楷體"/>
      <family val="4"/>
      <charset val="136"/>
    </font>
    <font>
      <sz val="10"/>
      <color theme="1"/>
      <name val="標楷體"/>
      <family val="4"/>
    </font>
    <font>
      <sz val="12"/>
      <color rgb="FFFF0000"/>
      <name val="新細明體"/>
      <family val="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0" fillId="2" borderId="0" xfId="0" applyFill="1">
      <alignment vertical="center"/>
    </xf>
    <xf numFmtId="10" fontId="0" fillId="0" borderId="0" xfId="0" applyNumberFormat="1">
      <alignment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9" fillId="2" borderId="0" xfId="0" applyFont="1" applyFill="1" applyBorder="1">
      <alignment vertical="center"/>
    </xf>
    <xf numFmtId="0" fontId="10" fillId="0" borderId="0" xfId="0" applyFont="1">
      <alignment vertical="center"/>
    </xf>
    <xf numFmtId="0" fontId="4" fillId="0" borderId="8" xfId="0" applyFont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4" fillId="3" borderId="2" xfId="0" applyFont="1" applyFill="1" applyBorder="1" applyAlignment="1">
      <alignment horizontal="right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horizontal="center" vertical="center" textRotation="255" wrapText="1"/>
    </xf>
    <xf numFmtId="0" fontId="0" fillId="0" borderId="1" xfId="0" applyBorder="1" applyAlignment="1">
      <alignment vertical="center" textRotation="255" wrapText="1"/>
    </xf>
    <xf numFmtId="0" fontId="2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13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485775</xdr:colOff>
      <xdr:row>27</xdr:row>
      <xdr:rowOff>1</xdr:rowOff>
    </xdr:from>
    <xdr:to>
      <xdr:col>11</xdr:col>
      <xdr:colOff>323850</xdr:colOff>
      <xdr:row>28</xdr:row>
      <xdr:rowOff>114300</xdr:rowOff>
    </xdr:to>
    <xdr:sp macro="" textlink="">
      <xdr:nvSpPr>
        <xdr:cNvPr id="2" name="圖說文字: 直線 1">
          <a:extLst>
            <a:ext uri="{FF2B5EF4-FFF2-40B4-BE49-F238E27FC236}">
              <a16:creationId xmlns="" xmlns:a16="http://schemas.microsoft.com/office/drawing/2014/main" id="{A31887D5-B17F-45F1-88B7-383245E61236}"/>
            </a:ext>
          </a:extLst>
        </xdr:cNvPr>
        <xdr:cNvSpPr/>
      </xdr:nvSpPr>
      <xdr:spPr>
        <a:xfrm>
          <a:off x="8763000" y="9277351"/>
          <a:ext cx="1209675" cy="323849"/>
        </a:xfrm>
        <a:prstGeom prst="borderCallout1">
          <a:avLst>
            <a:gd name="adj1" fmla="val 18750"/>
            <a:gd name="adj2" fmla="val -8333"/>
            <a:gd name="adj3" fmla="val -45317"/>
            <a:gd name="adj4" fmla="val -146882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請以整數編列</a:t>
          </a:r>
        </a:p>
      </xdr:txBody>
    </xdr:sp>
    <xdr:clientData/>
  </xdr:twoCellAnchor>
  <xdr:twoCellAnchor>
    <xdr:from>
      <xdr:col>7</xdr:col>
      <xdr:colOff>600075</xdr:colOff>
      <xdr:row>15</xdr:row>
      <xdr:rowOff>304800</xdr:rowOff>
    </xdr:from>
    <xdr:to>
      <xdr:col>11</xdr:col>
      <xdr:colOff>657225</xdr:colOff>
      <xdr:row>17</xdr:row>
      <xdr:rowOff>38099</xdr:rowOff>
    </xdr:to>
    <xdr:sp macro="" textlink="">
      <xdr:nvSpPr>
        <xdr:cNvPr id="3" name="圖說文字: 直線 2">
          <a:extLst>
            <a:ext uri="{FF2B5EF4-FFF2-40B4-BE49-F238E27FC236}">
              <a16:creationId xmlns="" xmlns:a16="http://schemas.microsoft.com/office/drawing/2014/main" id="{7F8EEC64-589F-4522-9F4C-F4F84F74FD02}"/>
            </a:ext>
          </a:extLst>
        </xdr:cNvPr>
        <xdr:cNvSpPr/>
      </xdr:nvSpPr>
      <xdr:spPr>
        <a:xfrm>
          <a:off x="7505700" y="4562475"/>
          <a:ext cx="2800350" cy="323849"/>
        </a:xfrm>
        <a:prstGeom prst="borderCallout1">
          <a:avLst>
            <a:gd name="adj1" fmla="val 18750"/>
            <a:gd name="adj2" fmla="val -8333"/>
            <a:gd name="adj3" fmla="val 113506"/>
            <a:gd name="adj4" fmla="val -65644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材料編列以學員都拿到為原則，請勿庫存</a:t>
          </a:r>
        </a:p>
      </xdr:txBody>
    </xdr:sp>
    <xdr:clientData/>
  </xdr:twoCellAnchor>
  <xdr:twoCellAnchor>
    <xdr:from>
      <xdr:col>7</xdr:col>
      <xdr:colOff>552450</xdr:colOff>
      <xdr:row>17</xdr:row>
      <xdr:rowOff>161925</xdr:rowOff>
    </xdr:from>
    <xdr:to>
      <xdr:col>11</xdr:col>
      <xdr:colOff>609600</xdr:colOff>
      <xdr:row>18</xdr:row>
      <xdr:rowOff>361950</xdr:rowOff>
    </xdr:to>
    <xdr:sp macro="" textlink="">
      <xdr:nvSpPr>
        <xdr:cNvPr id="4" name="圖說文字: 直線 2">
          <a:extLst>
            <a:ext uri="{FF2B5EF4-FFF2-40B4-BE49-F238E27FC236}">
              <a16:creationId xmlns="" xmlns:a16="http://schemas.microsoft.com/office/drawing/2014/main" id="{7F8EEC64-589F-4522-9F4C-F4F84F74FD02}"/>
            </a:ext>
          </a:extLst>
        </xdr:cNvPr>
        <xdr:cNvSpPr/>
      </xdr:nvSpPr>
      <xdr:spPr>
        <a:xfrm>
          <a:off x="7458075" y="5010150"/>
          <a:ext cx="2800350" cy="466725"/>
        </a:xfrm>
        <a:prstGeom prst="borderCallout1">
          <a:avLst>
            <a:gd name="adj1" fmla="val 18750"/>
            <a:gd name="adj2" fmla="val -8333"/>
            <a:gd name="adj3" fmla="val 113506"/>
            <a:gd name="adj4" fmla="val -65644"/>
          </a:avLst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zh-TW" altLang="en-US" sz="1100"/>
            <a:t>請參考勞保局試算網站或勞保費參考檔案，實際狀況填寫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31"/>
  <sheetViews>
    <sheetView tabSelected="1" topLeftCell="A19" workbookViewId="0">
      <selection activeCell="H36" sqref="H36"/>
    </sheetView>
  </sheetViews>
  <sheetFormatPr defaultRowHeight="16.5"/>
  <cols>
    <col min="1" max="1" width="14.375" customWidth="1"/>
    <col min="4" max="4" width="21" customWidth="1"/>
    <col min="6" max="6" width="13" customWidth="1"/>
    <col min="7" max="7" width="15.25" customWidth="1"/>
  </cols>
  <sheetData>
    <row r="1" spans="1:10" ht="27.75">
      <c r="A1" s="30" t="s">
        <v>44</v>
      </c>
      <c r="B1" s="31"/>
      <c r="C1" s="31"/>
      <c r="D1" s="31"/>
      <c r="E1" s="31"/>
      <c r="F1" s="31"/>
      <c r="G1" s="31"/>
    </row>
    <row r="2" spans="1:10" ht="19.5">
      <c r="A2" s="1" t="s">
        <v>17</v>
      </c>
    </row>
    <row r="3" spans="1:10" ht="19.5">
      <c r="A3" s="1" t="s">
        <v>43</v>
      </c>
      <c r="F3" t="s">
        <v>14</v>
      </c>
      <c r="G3" s="4">
        <v>20</v>
      </c>
      <c r="H3" t="s">
        <v>13</v>
      </c>
    </row>
    <row r="4" spans="1:10" ht="19.5">
      <c r="A4" s="1" t="s">
        <v>10</v>
      </c>
      <c r="B4" s="15">
        <v>30</v>
      </c>
      <c r="C4" s="15"/>
      <c r="D4" s="16" t="s">
        <v>46</v>
      </c>
      <c r="E4" t="s">
        <v>11</v>
      </c>
      <c r="F4" s="3">
        <v>97</v>
      </c>
      <c r="G4" t="s">
        <v>12</v>
      </c>
      <c r="J4" s="5"/>
    </row>
    <row r="5" spans="1:10" ht="21">
      <c r="A5" s="20"/>
      <c r="B5" s="21" t="s">
        <v>28</v>
      </c>
      <c r="C5" s="21"/>
      <c r="D5" s="20" t="s">
        <v>29</v>
      </c>
      <c r="E5" s="20" t="s">
        <v>30</v>
      </c>
      <c r="F5" s="22" t="s">
        <v>31</v>
      </c>
      <c r="G5" s="20" t="s">
        <v>32</v>
      </c>
      <c r="J5" s="5"/>
    </row>
    <row r="6" spans="1:10" ht="21">
      <c r="A6" s="32" t="s">
        <v>9</v>
      </c>
      <c r="B6" s="34" t="s">
        <v>27</v>
      </c>
      <c r="C6" s="37" t="s">
        <v>33</v>
      </c>
      <c r="D6" s="38"/>
      <c r="E6" s="17">
        <v>56</v>
      </c>
      <c r="F6" s="18">
        <v>1000</v>
      </c>
      <c r="G6" s="19">
        <f>E6*F6</f>
        <v>56000</v>
      </c>
    </row>
    <row r="7" spans="1:10" ht="21">
      <c r="A7" s="32"/>
      <c r="B7" s="35"/>
      <c r="C7" s="38"/>
      <c r="D7" s="38"/>
      <c r="E7" s="17"/>
      <c r="F7" s="18"/>
      <c r="G7" s="19">
        <f>E7*F7</f>
        <v>0</v>
      </c>
    </row>
    <row r="8" spans="1:10" ht="39">
      <c r="A8" s="33"/>
      <c r="B8" s="35"/>
      <c r="C8" s="39" t="s">
        <v>39</v>
      </c>
      <c r="D8" s="26" t="s">
        <v>45</v>
      </c>
      <c r="E8" s="27">
        <v>11</v>
      </c>
      <c r="F8" s="27">
        <v>1000</v>
      </c>
      <c r="G8" s="28">
        <f t="shared" ref="G8:G10" si="0">E8*F8</f>
        <v>11000</v>
      </c>
      <c r="I8" s="4"/>
      <c r="J8" t="s">
        <v>26</v>
      </c>
    </row>
    <row r="9" spans="1:10" ht="21">
      <c r="A9" s="33"/>
      <c r="B9" s="35"/>
      <c r="C9" s="40"/>
      <c r="D9" s="26" t="s">
        <v>41</v>
      </c>
      <c r="E9" s="27">
        <v>9</v>
      </c>
      <c r="F9" s="27">
        <v>500</v>
      </c>
      <c r="G9" s="28">
        <f t="shared" si="0"/>
        <v>4500</v>
      </c>
      <c r="I9" s="4"/>
    </row>
    <row r="10" spans="1:10" ht="21" customHeight="1">
      <c r="A10" s="33"/>
      <c r="B10" s="35"/>
      <c r="C10" s="41" t="s">
        <v>40</v>
      </c>
      <c r="D10" s="7" t="s">
        <v>42</v>
      </c>
      <c r="E10" s="9">
        <v>30</v>
      </c>
      <c r="F10" s="24">
        <v>1000</v>
      </c>
      <c r="G10" s="11">
        <f t="shared" si="0"/>
        <v>30000</v>
      </c>
      <c r="I10" s="4"/>
    </row>
    <row r="11" spans="1:10" ht="21">
      <c r="A11" s="33"/>
      <c r="B11" s="35"/>
      <c r="C11" s="42"/>
      <c r="D11" s="7" t="s">
        <v>34</v>
      </c>
      <c r="E11" s="9">
        <v>30</v>
      </c>
      <c r="F11" s="9">
        <v>500</v>
      </c>
      <c r="G11" s="11">
        <f>E11*F11</f>
        <v>15000</v>
      </c>
    </row>
    <row r="12" spans="1:10" ht="21">
      <c r="A12" s="33"/>
      <c r="B12" s="35"/>
      <c r="C12" s="42"/>
      <c r="D12" s="7" t="s">
        <v>35</v>
      </c>
      <c r="E12" s="9">
        <v>30</v>
      </c>
      <c r="F12" s="9">
        <v>500</v>
      </c>
      <c r="G12" s="11">
        <f t="shared" ref="G12:G13" si="1">E12*F12</f>
        <v>15000</v>
      </c>
    </row>
    <row r="13" spans="1:10" ht="21">
      <c r="A13" s="33"/>
      <c r="B13" s="35"/>
      <c r="C13" s="42"/>
      <c r="D13" s="7" t="s">
        <v>36</v>
      </c>
      <c r="E13" s="9">
        <v>30</v>
      </c>
      <c r="F13" s="9">
        <v>500</v>
      </c>
      <c r="G13" s="11">
        <f t="shared" si="1"/>
        <v>15000</v>
      </c>
    </row>
    <row r="14" spans="1:10" ht="21">
      <c r="A14" s="33"/>
      <c r="B14" s="35"/>
      <c r="C14" s="43"/>
      <c r="D14" s="7"/>
      <c r="E14" s="9"/>
      <c r="F14" s="9"/>
      <c r="G14" s="11"/>
    </row>
    <row r="15" spans="1:10" ht="21">
      <c r="A15" s="33"/>
      <c r="B15" s="36"/>
      <c r="C15" s="23"/>
      <c r="D15" s="44" t="s">
        <v>3</v>
      </c>
      <c r="E15" s="45"/>
      <c r="F15" s="45"/>
      <c r="G15" s="11">
        <f>SUM(G6:G14)</f>
        <v>146500</v>
      </c>
    </row>
    <row r="16" spans="1:10" ht="25.5">
      <c r="A16" s="33"/>
      <c r="B16" s="46" t="s">
        <v>0</v>
      </c>
      <c r="C16" s="46"/>
      <c r="D16" s="46"/>
      <c r="E16" s="6" t="s">
        <v>4</v>
      </c>
      <c r="F16" s="6" t="s">
        <v>1</v>
      </c>
      <c r="G16" s="10" t="s">
        <v>2</v>
      </c>
    </row>
    <row r="17" spans="1:7" ht="21">
      <c r="A17" s="33"/>
      <c r="B17" s="47" t="s">
        <v>21</v>
      </c>
      <c r="C17" s="47"/>
      <c r="D17" s="47"/>
      <c r="E17" s="9">
        <f>B4</f>
        <v>30</v>
      </c>
      <c r="F17" s="25">
        <f>12*F4</f>
        <v>1164</v>
      </c>
      <c r="G17" s="11">
        <f>E17*F17</f>
        <v>34920</v>
      </c>
    </row>
    <row r="18" spans="1:7" ht="21">
      <c r="A18" s="33"/>
      <c r="B18" s="47" t="s">
        <v>25</v>
      </c>
      <c r="C18" s="47"/>
      <c r="D18" s="47"/>
      <c r="E18" s="9">
        <f>B4</f>
        <v>30</v>
      </c>
      <c r="F18" s="8">
        <v>750</v>
      </c>
      <c r="G18" s="11">
        <f>E18*F18</f>
        <v>22500</v>
      </c>
    </row>
    <row r="19" spans="1:7" ht="39" customHeight="1">
      <c r="A19" s="33"/>
      <c r="B19" s="47" t="s">
        <v>20</v>
      </c>
      <c r="C19" s="47"/>
      <c r="D19" s="47"/>
      <c r="E19" s="9">
        <f>B4</f>
        <v>30</v>
      </c>
      <c r="F19" s="29">
        <v>1367</v>
      </c>
      <c r="G19" s="11">
        <f>E19*F19</f>
        <v>41010</v>
      </c>
    </row>
    <row r="20" spans="1:7" ht="39" customHeight="1">
      <c r="A20" s="33"/>
      <c r="B20" s="47" t="s">
        <v>22</v>
      </c>
      <c r="C20" s="47"/>
      <c r="D20" s="47"/>
      <c r="E20" s="50">
        <f>B4</f>
        <v>30</v>
      </c>
      <c r="F20" s="51">
        <v>90</v>
      </c>
      <c r="G20" s="48">
        <f>E20*F20</f>
        <v>2700</v>
      </c>
    </row>
    <row r="21" spans="1:7" ht="28.5" customHeight="1">
      <c r="A21" s="33"/>
      <c r="B21" s="49" t="s">
        <v>37</v>
      </c>
      <c r="C21" s="49"/>
      <c r="D21" s="49"/>
      <c r="E21" s="50"/>
      <c r="F21" s="51"/>
      <c r="G21" s="48"/>
    </row>
    <row r="22" spans="1:7" ht="19.5" customHeight="1">
      <c r="A22" s="33"/>
      <c r="B22" s="47" t="s">
        <v>23</v>
      </c>
      <c r="C22" s="47"/>
      <c r="D22" s="47"/>
      <c r="E22" s="55">
        <v>25</v>
      </c>
      <c r="F22" s="56">
        <v>2000</v>
      </c>
      <c r="G22" s="48">
        <f>E22*F22</f>
        <v>50000</v>
      </c>
    </row>
    <row r="23" spans="1:7" ht="71.25" customHeight="1">
      <c r="A23" s="33"/>
      <c r="B23" s="49" t="s">
        <v>5</v>
      </c>
      <c r="C23" s="49"/>
      <c r="D23" s="49"/>
      <c r="E23" s="55"/>
      <c r="F23" s="50"/>
      <c r="G23" s="48"/>
    </row>
    <row r="24" spans="1:7" ht="21">
      <c r="A24" s="33"/>
      <c r="B24" s="45" t="s">
        <v>6</v>
      </c>
      <c r="C24" s="45"/>
      <c r="D24" s="45"/>
      <c r="E24" s="45"/>
      <c r="F24" s="45"/>
      <c r="G24" s="11">
        <v>20000</v>
      </c>
    </row>
    <row r="25" spans="1:7" ht="63" customHeight="1">
      <c r="A25" s="33"/>
      <c r="B25" s="45" t="s">
        <v>7</v>
      </c>
      <c r="C25" s="45"/>
      <c r="D25" s="45"/>
      <c r="E25" s="45"/>
      <c r="F25" s="45"/>
      <c r="G25" s="12">
        <f>D29</f>
        <v>20392</v>
      </c>
    </row>
    <row r="26" spans="1:7" ht="21">
      <c r="A26" s="52" t="s">
        <v>8</v>
      </c>
      <c r="B26" s="45"/>
      <c r="C26" s="45"/>
      <c r="D26" s="45"/>
      <c r="E26" s="45"/>
      <c r="F26" s="45"/>
      <c r="G26" s="13">
        <f>G15+G17+G18+G19+G20+G22+G24+G25</f>
        <v>338022</v>
      </c>
    </row>
    <row r="27" spans="1:7" ht="21.75" thickBot="1">
      <c r="A27" s="53" t="s">
        <v>38</v>
      </c>
      <c r="B27" s="54"/>
      <c r="C27" s="54"/>
      <c r="D27" s="54"/>
      <c r="E27" s="54"/>
      <c r="F27" s="54"/>
      <c r="G27" s="14">
        <f>G26/B4</f>
        <v>11267.4</v>
      </c>
    </row>
    <row r="28" spans="1:7">
      <c r="A28" s="2" t="s">
        <v>18</v>
      </c>
    </row>
    <row r="29" spans="1:7">
      <c r="A29" s="2" t="s">
        <v>15</v>
      </c>
      <c r="D29" s="4">
        <f>(G15+G17+G18)*10%</f>
        <v>20392</v>
      </c>
      <c r="E29" t="s">
        <v>16</v>
      </c>
      <c r="F29" s="57" t="s">
        <v>47</v>
      </c>
    </row>
    <row r="30" spans="1:7">
      <c r="A30" s="2" t="s">
        <v>19</v>
      </c>
      <c r="B30" s="2"/>
      <c r="C30" s="2"/>
      <c r="D30" s="2"/>
    </row>
    <row r="31" spans="1:7">
      <c r="A31" s="2" t="s">
        <v>24</v>
      </c>
    </row>
  </sheetData>
  <mergeCells count="25">
    <mergeCell ref="A27:F27"/>
    <mergeCell ref="B22:D22"/>
    <mergeCell ref="E22:E23"/>
    <mergeCell ref="F22:F23"/>
    <mergeCell ref="F20:F21"/>
    <mergeCell ref="G20:G21"/>
    <mergeCell ref="B21:D21"/>
    <mergeCell ref="B25:F25"/>
    <mergeCell ref="A26:F26"/>
    <mergeCell ref="A1:G1"/>
    <mergeCell ref="A6:A25"/>
    <mergeCell ref="B6:B15"/>
    <mergeCell ref="C6:D7"/>
    <mergeCell ref="C8:C9"/>
    <mergeCell ref="C10:C14"/>
    <mergeCell ref="D15:F15"/>
    <mergeCell ref="B16:D16"/>
    <mergeCell ref="B17:D17"/>
    <mergeCell ref="B18:D18"/>
    <mergeCell ref="G22:G23"/>
    <mergeCell ref="B23:D23"/>
    <mergeCell ref="B24:F24"/>
    <mergeCell ref="B19:D19"/>
    <mergeCell ref="B20:D20"/>
    <mergeCell ref="E20:E21"/>
  </mergeCells>
  <phoneticPr fontId="8" type="noConversion"/>
  <pageMargins left="0.7" right="0.7" top="0.75" bottom="0.75" header="0.3" footer="0.3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112年經費明細表（30人）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蕭淑艷</dc:creator>
  <cp:lastModifiedBy>陳冠斈</cp:lastModifiedBy>
  <cp:lastPrinted>2022-11-18T08:08:46Z</cp:lastPrinted>
  <dcterms:created xsi:type="dcterms:W3CDTF">2019-12-27T07:18:13Z</dcterms:created>
  <dcterms:modified xsi:type="dcterms:W3CDTF">2023-12-27T06:27:53Z</dcterms:modified>
</cp:coreProperties>
</file>